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FINAL\Release\2025\I\"/>
    </mc:Choice>
  </mc:AlternateContent>
  <xr:revisionPtr revIDLastSave="0" documentId="13_ncr:1_{8FDFAB92-57F7-414F-A88F-641E500FA6C4}" xr6:coauthVersionLast="47" xr6:coauthVersionMax="47" xr10:uidLastSave="{00000000-0000-0000-0000-000000000000}"/>
  <workbookProtection workbookAlgorithmName="SHA-512" workbookHashValue="TXkS7G0CYt/f7hEW5wkJceYMtpdOc5PeQeO+VH4SK19tGVtpHsvdyzHlsKCGHmOV4o8pfIkIpi+r76dPGY2fgQ==" workbookSaltValue="UNajoLQLUtP+1AxQGmyIBg==" workbookSpinCount="100000" lockStructure="1"/>
  <bookViews>
    <workbookView xWindow="810" yWindow="885" windowWidth="46770" windowHeight="19995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0" l="1"/>
  <c r="AD7" i="10"/>
  <c r="AB7" i="10"/>
  <c r="P10" i="10"/>
  <c r="R7" i="10"/>
  <c r="P7" i="10"/>
  <c r="D10" i="10"/>
  <c r="F7" i="10"/>
  <c r="D7" i="10"/>
  <c r="H15" i="11" l="1"/>
  <c r="L15" i="11" l="1"/>
  <c r="J8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F19" i="9"/>
  <c r="AG19" i="9" s="1"/>
  <c r="AH19" i="9" s="1"/>
  <c r="AI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D20" i="9" l="1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R25" i="10"/>
  <c r="S7" i="9" l="1"/>
  <c r="T7" i="9"/>
  <c r="U7" i="9" l="1"/>
  <c r="AE7" i="9" s="1"/>
  <c r="AB22" i="10" l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H18" i="11" s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L18" i="11" s="1"/>
  <c r="Q12" i="9" l="1"/>
  <c r="S12" i="9" s="1"/>
  <c r="R12" i="9"/>
  <c r="T12" i="9" s="1"/>
  <c r="U12" i="9" l="1"/>
  <c r="AE12" i="9" s="1"/>
  <c r="V12" i="9"/>
  <c r="W12" i="9" l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<sst xmlns="http://schemas.openxmlformats.org/spreadsheetml/2006/main" count="166" uniqueCount="91">
  <si>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</si>
  <si>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</si>
  <si>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</si>
  <si>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</si>
  <si>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</si>
  <si>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</si>
  <si>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</si>
  <si>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</si>
  <si>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</si>
  <si>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</si>
  <si>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</si>
  <si>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</si>
  <si>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</si>
  <si>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</si>
  <si>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</si>
  <si>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</si>
  <si>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</si>
  <si>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</si>
  <si>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</si>
  <si>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</si>
  <si>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</si>
  <si>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</si>
  <si>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</si>
  <si>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</si>
  <si>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</si>
  <si>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</si>
  <si>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</si>
  <si>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</si>
  <si>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</si>
  <si>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</si>
  <si>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</si>
  <si>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</si>
  <si>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</si>
  <si>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</si>
  <si>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</si>
  <si>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</si>
  <si>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</si>
  <si>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</si>
  <si>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</si>
  <si>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</si>
  <si>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</si>
  <si>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</si>
  <si>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</si>
  <si>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</si>
  <si>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</si>
  <si>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</si>
  <si>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</si>
  <si>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</si>
  <si>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</si>
  <si>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</si>
  <si>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</si>
  <si>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</si>
  <si>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</si>
  <si>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</si>
  <si>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</si>
  <si>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</si>
  <si>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</si>
  <si>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</si>
  <si>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</si>
  <si>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</si>
  <si>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</si>
  <si>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</si>
  <si>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</si>
  <si>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</si>
  <si>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</si>
  <si>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</si>
  <si>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</si>
  <si>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</si>
  <si>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</si>
  <si>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</si>
  <si>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</si>
  <si>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</si>
  <si>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</si>
  <si>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</si>
  <si>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</si>
  <si>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</si>
  <si>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</si>
  <si>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</si>
  <si>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</si>
  <si>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</si>
  <si>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</si>
  <si>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PRAXISFAKTOR</t>
  </si>
  <si>
    <t>→</t>
  </si>
  <si>
    <r>
      <t>GUTHABEN</t>
    </r>
    <r>
      <rPr>
        <sz val="10"/>
        <rFont val="Bahnschrift Light"/>
        <family val="2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</si>
  <si>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</si>
  <si>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</si>
  <si>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</si>
  <si>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</si>
  <si>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</si>
  <si>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</si>
  <si>
    <r>
      <rPr>
        <b/>
        <sz val="21"/>
        <color theme="0"/>
        <rFont val="Bahnschrift Light"/>
        <family val="2"/>
      </rPr>
      <t xml:space="preserve">HVM-RECHNER
</t>
    </r>
    <r>
      <rPr>
        <sz val="12"/>
        <color theme="0" tint="-0.14999847407452621"/>
        <rFont val="Bahnschrift Light"/>
        <family val="2"/>
      </rPr>
      <t xml:space="preserve">für </t>
    </r>
    <r>
      <rPr>
        <b/>
        <sz val="12"/>
        <color theme="0"/>
        <rFont val="Bahnschrift Light"/>
        <family val="2"/>
      </rPr>
      <t>Zahnärzte</t>
    </r>
    <r>
      <rPr>
        <sz val="12"/>
        <color theme="0" tint="-0.14999847407452621"/>
        <rFont val="Bahnschrift Light"/>
        <family val="2"/>
      </rPr>
      <t xml:space="preserve"> –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</si>
</sst>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6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b/>
      <sz val="21"/>
      <color theme="0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0" tint="-0.14999847407452621"/>
      <name val="Bahnschrift Light"/>
      <family val="2"/>
    </font>
    <font>
      <b/>
      <sz val="12"/>
      <color theme="0"/>
      <name val="Bahnschrift Light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43" fillId="35" borderId="0" xfId="2" applyFont="1" applyFill="1" applyBorder="1" applyAlignment="1">
      <alignment vertical="center"/>
    </xf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49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0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4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4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50" fillId="35" borderId="0" xfId="2" applyFont="1" applyFill="1" applyAlignment="1">
      <alignment horizontal="left" vertical="center"/>
    </xf>
    <xf numFmtId="0" fontId="43" fillId="35" borderId="73" xfId="2" applyFont="1" applyFill="1" applyBorder="1" applyAlignment="1">
      <alignment horizontal="left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72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1" fontId="55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69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217923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8"/>
      <c r="H1" s="367"/>
      <c r="I1" s="367"/>
      <c r="J1" s="367"/>
      <c r="K1" s="367"/>
      <c r="L1" s="367"/>
      <c r="M1" s="367"/>
      <c r="N1" s="367"/>
      <c r="O1" s="367"/>
      <c r="P1" s="322"/>
      <c r="Q1" s="322"/>
      <c r="R1" s="322"/>
      <c r="S1" s="368"/>
      <c r="T1" s="367"/>
      <c r="U1" s="367"/>
      <c r="V1" s="367"/>
      <c r="W1" s="367"/>
      <c r="X1" s="367"/>
      <c r="Y1" s="367"/>
      <c r="Z1" s="367"/>
      <c r="AA1" s="367"/>
      <c r="AB1" s="322"/>
      <c r="AC1" s="322"/>
      <c r="AD1" s="322"/>
      <c r="AE1" s="368"/>
      <c r="AF1" s="367"/>
      <c r="AG1" s="367"/>
      <c r="AH1" s="367"/>
      <c r="AI1" s="367"/>
      <c r="AJ1" s="367"/>
      <c r="AK1" s="367"/>
      <c r="AL1" s="367"/>
      <c r="AM1" s="367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70"/>
      <c r="E2" s="357"/>
      <c r="F2" s="357"/>
      <c r="G2" s="358"/>
      <c r="H2" s="358"/>
      <c r="I2" s="359"/>
      <c r="J2" s="359"/>
      <c r="K2" s="360"/>
      <c r="L2" s="360"/>
      <c r="M2" s="360"/>
      <c r="N2" s="360"/>
      <c r="O2" s="360"/>
      <c r="P2" s="357"/>
      <c r="Q2" s="357"/>
      <c r="R2" s="357"/>
      <c r="S2" s="358"/>
      <c r="T2" s="358"/>
      <c r="U2" s="359"/>
      <c r="V2" s="359"/>
      <c r="W2" s="377"/>
      <c r="X2" s="377"/>
      <c r="Y2" s="377"/>
      <c r="Z2" s="377"/>
      <c r="AA2" s="377"/>
      <c r="AB2" s="357"/>
      <c r="AC2" s="357"/>
      <c r="AD2" s="357"/>
      <c r="AE2" s="358"/>
      <c r="AF2" s="358"/>
      <c r="AG2" s="359"/>
      <c r="AH2" s="359"/>
      <c r="AI2" s="377"/>
      <c r="AJ2" s="377"/>
      <c r="AK2" s="377"/>
      <c r="AL2" s="377"/>
      <c r="AM2" s="377"/>
      <c r="AN2" s="357"/>
      <c r="AO2" s="357"/>
      <c r="AP2" s="357"/>
      <c r="AQ2" s="369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70"/>
      <c r="D3" s="370"/>
      <c r="E3" s="370"/>
      <c r="F3" s="370"/>
      <c r="G3" s="371"/>
      <c r="H3" s="371"/>
      <c r="I3" s="372"/>
      <c r="J3" s="372"/>
      <c r="K3" s="373"/>
      <c r="L3" s="373"/>
      <c r="M3" s="373"/>
      <c r="N3" s="373"/>
      <c r="O3" s="373"/>
      <c r="P3" s="370"/>
      <c r="Q3" s="370"/>
      <c r="R3" s="370"/>
      <c r="S3" s="371"/>
      <c r="T3" s="371"/>
      <c r="U3" s="372"/>
      <c r="V3" s="372"/>
      <c r="W3" s="378"/>
      <c r="X3" s="378"/>
      <c r="Y3" s="378"/>
      <c r="Z3" s="378"/>
      <c r="AA3" s="378"/>
      <c r="AB3" s="370"/>
      <c r="AC3" s="370"/>
      <c r="AD3" s="370"/>
      <c r="AE3" s="371"/>
      <c r="AF3" s="371"/>
      <c r="AG3" s="372"/>
      <c r="AH3" s="372"/>
      <c r="AI3" s="378"/>
      <c r="AJ3" s="378"/>
      <c r="AK3" s="378"/>
      <c r="AL3" s="378"/>
      <c r="AM3" s="378"/>
      <c r="AN3" s="370"/>
      <c r="AO3" s="370"/>
      <c r="AP3" s="370"/>
      <c r="AQ3" s="366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5"/>
      <c r="C4" s="370"/>
      <c r="D4" s="370"/>
      <c r="E4" s="370"/>
      <c r="F4" s="370"/>
      <c r="G4" s="374"/>
      <c r="H4" s="374"/>
      <c r="I4" s="374"/>
      <c r="J4" s="374"/>
      <c r="K4" s="375"/>
      <c r="L4" s="375"/>
      <c r="M4" s="375"/>
      <c r="N4" s="375"/>
      <c r="O4" s="375"/>
      <c r="P4" s="370"/>
      <c r="Q4" s="370"/>
      <c r="R4" s="370"/>
      <c r="S4" s="374"/>
      <c r="T4" s="374"/>
      <c r="U4" s="374"/>
      <c r="V4" s="374"/>
      <c r="W4" s="375"/>
      <c r="X4" s="375"/>
      <c r="Y4" s="375"/>
      <c r="Z4" s="375"/>
      <c r="AA4" s="375"/>
      <c r="AB4" s="370"/>
      <c r="AC4" s="370"/>
      <c r="AD4" s="370"/>
      <c r="AE4" s="374"/>
      <c r="AF4" s="374"/>
      <c r="AG4" s="374"/>
      <c r="AH4" s="374"/>
      <c r="AI4" s="375"/>
      <c r="AJ4" s="375"/>
      <c r="AK4" s="375"/>
      <c r="AL4" s="375"/>
      <c r="AM4" s="375"/>
      <c r="AN4" s="370"/>
      <c r="AO4" s="370"/>
      <c r="AP4" s="370"/>
      <c r="AQ4" s="366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5"/>
      <c r="C5" s="370"/>
      <c r="D5" s="370"/>
      <c r="E5" s="376"/>
      <c r="F5" s="423" t="s">
        <v>90</v>
      </c>
      <c r="G5" s="424"/>
      <c r="H5" s="424"/>
      <c r="I5" s="424"/>
      <c r="J5" s="424"/>
      <c r="K5" s="424"/>
      <c r="L5" s="424"/>
      <c r="M5" s="424"/>
      <c r="N5" s="424"/>
      <c r="O5" s="425"/>
      <c r="P5" s="379"/>
      <c r="Q5" s="370"/>
      <c r="R5" s="416"/>
      <c r="S5" s="417"/>
      <c r="T5" s="417"/>
      <c r="U5" s="417"/>
      <c r="V5" s="417"/>
      <c r="W5" s="417"/>
      <c r="X5" s="417"/>
      <c r="Y5" s="417"/>
      <c r="Z5" s="417"/>
      <c r="AA5" s="418"/>
      <c r="AB5" s="370"/>
      <c r="AC5" s="370"/>
      <c r="AD5" s="416"/>
      <c r="AE5" s="417"/>
      <c r="AF5" s="417"/>
      <c r="AG5" s="417"/>
      <c r="AH5" s="417"/>
      <c r="AI5" s="417"/>
      <c r="AJ5" s="417"/>
      <c r="AK5" s="417"/>
      <c r="AL5" s="417"/>
      <c r="AM5" s="418"/>
      <c r="AN5" s="370"/>
      <c r="AO5" s="370"/>
      <c r="AP5" s="370"/>
      <c r="AQ5" s="366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5"/>
      <c r="C6" s="370"/>
      <c r="D6" s="370"/>
      <c r="E6" s="376"/>
      <c r="F6" s="342"/>
      <c r="G6" s="343"/>
      <c r="H6" s="344"/>
      <c r="I6" s="344"/>
      <c r="J6" s="344"/>
      <c r="K6" s="344"/>
      <c r="L6" s="344"/>
      <c r="M6" s="344"/>
      <c r="N6" s="344"/>
      <c r="O6" s="345"/>
      <c r="P6" s="370"/>
      <c r="Q6" s="370"/>
      <c r="R6" s="380"/>
      <c r="S6" s="343"/>
      <c r="T6" s="344"/>
      <c r="U6" s="344"/>
      <c r="V6" s="344"/>
      <c r="W6" s="344"/>
      <c r="X6" s="344"/>
      <c r="Y6" s="344"/>
      <c r="Z6" s="344"/>
      <c r="AA6" s="381"/>
      <c r="AB6" s="370"/>
      <c r="AC6" s="376"/>
      <c r="AD6" s="380"/>
      <c r="AE6" s="343"/>
      <c r="AF6" s="344"/>
      <c r="AG6" s="344"/>
      <c r="AH6" s="344"/>
      <c r="AI6" s="344"/>
      <c r="AJ6" s="344"/>
      <c r="AK6" s="344"/>
      <c r="AL6" s="344"/>
      <c r="AM6" s="381"/>
      <c r="AN6" s="370"/>
      <c r="AO6" s="370"/>
      <c r="AP6" s="370"/>
      <c r="AQ6" s="366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5"/>
      <c r="C7" s="370"/>
      <c r="D7" s="370"/>
      <c r="E7" s="376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70"/>
      <c r="Q7" s="370"/>
      <c r="R7" s="382"/>
      <c r="S7" s="324"/>
      <c r="T7" s="331"/>
      <c r="U7" s="331"/>
      <c r="V7" s="331"/>
      <c r="W7" s="331"/>
      <c r="X7" s="331"/>
      <c r="Y7" s="331"/>
      <c r="Z7" s="331"/>
      <c r="AA7" s="383"/>
      <c r="AB7" s="370"/>
      <c r="AC7" s="376"/>
      <c r="AD7" s="382"/>
      <c r="AE7" s="324"/>
      <c r="AF7" s="331"/>
      <c r="AG7" s="331"/>
      <c r="AH7" s="331"/>
      <c r="AI7" s="331"/>
      <c r="AJ7" s="331"/>
      <c r="AK7" s="331"/>
      <c r="AL7" s="331"/>
      <c r="AM7" s="383"/>
      <c r="AN7" s="370"/>
      <c r="AO7" s="370"/>
      <c r="AP7" s="370"/>
      <c r="AQ7" s="366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5"/>
      <c r="C8" s="370"/>
      <c r="D8" s="370"/>
      <c r="E8" s="376"/>
      <c r="F8" s="323"/>
      <c r="G8" s="346" t="s">
        <v>81</v>
      </c>
      <c r="H8" s="352">
        <v>1</v>
      </c>
      <c r="I8" s="323"/>
      <c r="J8" s="354" t="str">
        <f>IF(OR(NOT(ISNUMBER(H8)),H8=0),"BEHANDLERZAHL bzw. PRAXISFAKTOR notwenig!","")</f>
        <v/>
      </c>
      <c r="K8" s="323"/>
      <c r="L8" s="323"/>
      <c r="M8" s="323"/>
      <c r="N8" s="323"/>
      <c r="O8" s="332"/>
      <c r="P8" s="370"/>
      <c r="Q8" s="370"/>
      <c r="R8" s="382"/>
      <c r="S8" s="346"/>
      <c r="T8" s="352"/>
      <c r="U8" s="382"/>
      <c r="V8" s="354"/>
      <c r="W8" s="382"/>
      <c r="X8" s="382"/>
      <c r="Y8" s="382"/>
      <c r="Z8" s="382"/>
      <c r="AA8" s="383"/>
      <c r="AB8" s="370"/>
      <c r="AC8" s="376"/>
      <c r="AD8" s="382"/>
      <c r="AE8" s="346"/>
      <c r="AF8" s="352"/>
      <c r="AG8" s="382"/>
      <c r="AH8" s="354"/>
      <c r="AI8" s="382"/>
      <c r="AJ8" s="382"/>
      <c r="AK8" s="382"/>
      <c r="AL8" s="382"/>
      <c r="AM8" s="383"/>
      <c r="AN8" s="370"/>
      <c r="AO8" s="370"/>
      <c r="AP8" s="370"/>
      <c r="AQ8" s="366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5"/>
      <c r="C9" s="370"/>
      <c r="D9" s="370"/>
      <c r="E9" s="376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70"/>
      <c r="Q9" s="370"/>
      <c r="R9" s="382"/>
      <c r="S9" s="325"/>
      <c r="T9" s="382"/>
      <c r="U9" s="382"/>
      <c r="V9" s="382"/>
      <c r="W9" s="382"/>
      <c r="X9" s="382"/>
      <c r="Y9" s="382"/>
      <c r="Z9" s="382"/>
      <c r="AA9" s="383"/>
      <c r="AB9" s="370"/>
      <c r="AC9" s="376"/>
      <c r="AD9" s="382"/>
      <c r="AE9" s="325"/>
      <c r="AF9" s="382"/>
      <c r="AG9" s="382"/>
      <c r="AH9" s="382"/>
      <c r="AI9" s="382"/>
      <c r="AJ9" s="382"/>
      <c r="AK9" s="382"/>
      <c r="AL9" s="382"/>
      <c r="AM9" s="383"/>
      <c r="AN9" s="370"/>
      <c r="AO9" s="370"/>
      <c r="AP9" s="370"/>
      <c r="AQ9" s="366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5"/>
      <c r="C10" s="370"/>
      <c r="D10" s="370"/>
      <c r="E10" s="376"/>
      <c r="F10" s="323"/>
      <c r="G10" s="326"/>
      <c r="H10" s="349" t="s">
        <v>26</v>
      </c>
      <c r="I10" s="333"/>
      <c r="J10" s="349" t="s">
        <v>27</v>
      </c>
      <c r="K10" s="323"/>
      <c r="L10" s="323"/>
      <c r="M10" s="323"/>
      <c r="N10" s="323"/>
      <c r="O10" s="332"/>
      <c r="P10" s="370"/>
      <c r="Q10" s="370"/>
      <c r="R10" s="382"/>
      <c r="S10" s="326"/>
      <c r="T10" s="349"/>
      <c r="U10" s="333"/>
      <c r="V10" s="349"/>
      <c r="W10" s="382"/>
      <c r="X10" s="382"/>
      <c r="Y10" s="382"/>
      <c r="Z10" s="382"/>
      <c r="AA10" s="383"/>
      <c r="AB10" s="370"/>
      <c r="AC10" s="376"/>
      <c r="AD10" s="382"/>
      <c r="AE10" s="326"/>
      <c r="AF10" s="349"/>
      <c r="AG10" s="333"/>
      <c r="AH10" s="349"/>
      <c r="AI10" s="382"/>
      <c r="AJ10" s="382"/>
      <c r="AK10" s="382"/>
      <c r="AL10" s="382"/>
      <c r="AM10" s="383"/>
      <c r="AN10" s="370"/>
      <c r="AO10" s="370"/>
      <c r="AP10" s="370"/>
      <c r="AQ10" s="366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5"/>
      <c r="C11" s="370"/>
      <c r="D11" s="370"/>
      <c r="E11" s="376"/>
      <c r="F11" s="323"/>
      <c r="G11" s="347" t="s">
        <v>85</v>
      </c>
      <c r="H11" s="353">
        <v>0</v>
      </c>
      <c r="I11" s="323"/>
      <c r="J11" s="353">
        <v>0</v>
      </c>
      <c r="K11" s="323"/>
      <c r="L11" s="350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70"/>
      <c r="Q11" s="370"/>
      <c r="R11" s="382"/>
      <c r="S11" s="347"/>
      <c r="T11" s="353"/>
      <c r="U11" s="382"/>
      <c r="V11" s="353"/>
      <c r="W11" s="382"/>
      <c r="X11" s="350"/>
      <c r="Y11" s="382"/>
      <c r="Z11" s="382"/>
      <c r="AA11" s="383"/>
      <c r="AB11" s="370"/>
      <c r="AC11" s="376"/>
      <c r="AD11" s="382"/>
      <c r="AE11" s="347"/>
      <c r="AF11" s="353"/>
      <c r="AG11" s="382"/>
      <c r="AH11" s="353"/>
      <c r="AI11" s="382"/>
      <c r="AJ11" s="350"/>
      <c r="AK11" s="382"/>
      <c r="AL11" s="382"/>
      <c r="AM11" s="383"/>
      <c r="AN11" s="370"/>
      <c r="AO11" s="370"/>
      <c r="AP11" s="370"/>
      <c r="AQ11" s="366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5"/>
      <c r="C12" s="370"/>
      <c r="D12" s="370"/>
      <c r="E12" s="376"/>
      <c r="F12" s="323"/>
      <c r="G12" s="326"/>
      <c r="H12" s="323"/>
      <c r="I12" s="323"/>
      <c r="J12" s="323"/>
      <c r="K12" s="323"/>
      <c r="L12" s="323"/>
      <c r="M12" s="323"/>
      <c r="N12" s="323"/>
      <c r="O12" s="332"/>
      <c r="P12" s="370"/>
      <c r="Q12" s="370"/>
      <c r="R12" s="382"/>
      <c r="S12" s="326"/>
      <c r="T12" s="382"/>
      <c r="U12" s="382"/>
      <c r="V12" s="382"/>
      <c r="W12" s="382"/>
      <c r="X12" s="382"/>
      <c r="Y12" s="382"/>
      <c r="Z12" s="382"/>
      <c r="AA12" s="383"/>
      <c r="AB12" s="370"/>
      <c r="AC12" s="376"/>
      <c r="AD12" s="382"/>
      <c r="AE12" s="326"/>
      <c r="AF12" s="382"/>
      <c r="AG12" s="382"/>
      <c r="AH12" s="382"/>
      <c r="AI12" s="382"/>
      <c r="AJ12" s="382"/>
      <c r="AK12" s="382"/>
      <c r="AL12" s="382"/>
      <c r="AM12" s="383"/>
      <c r="AN12" s="370"/>
      <c r="AO12" s="370"/>
      <c r="AP12" s="370"/>
      <c r="AQ12" s="366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5"/>
      <c r="C13" s="370"/>
      <c r="D13" s="370"/>
      <c r="E13" s="376"/>
      <c r="F13" s="323"/>
      <c r="G13" s="326"/>
      <c r="H13" s="349" t="s">
        <v>28</v>
      </c>
      <c r="I13" s="333"/>
      <c r="J13" s="349" t="s">
        <v>30</v>
      </c>
      <c r="K13" s="325"/>
      <c r="L13" s="349" t="s">
        <v>29</v>
      </c>
      <c r="M13" s="331"/>
      <c r="N13" s="349" t="s">
        <v>42</v>
      </c>
      <c r="O13" s="332"/>
      <c r="P13" s="370"/>
      <c r="Q13" s="370"/>
      <c r="R13" s="382"/>
      <c r="S13" s="326"/>
      <c r="T13" s="349"/>
      <c r="U13" s="333"/>
      <c r="V13" s="349"/>
      <c r="W13" s="325"/>
      <c r="X13" s="349"/>
      <c r="Y13" s="331"/>
      <c r="Z13" s="349"/>
      <c r="AA13" s="383"/>
      <c r="AB13" s="370"/>
      <c r="AC13" s="376"/>
      <c r="AD13" s="382"/>
      <c r="AE13" s="326"/>
      <c r="AF13" s="349"/>
      <c r="AG13" s="333"/>
      <c r="AH13" s="349"/>
      <c r="AI13" s="325"/>
      <c r="AJ13" s="349"/>
      <c r="AK13" s="331"/>
      <c r="AL13" s="349"/>
      <c r="AM13" s="383"/>
      <c r="AN13" s="370"/>
      <c r="AO13" s="370"/>
      <c r="AP13" s="370"/>
      <c r="AQ13" s="366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5"/>
      <c r="C14" s="370"/>
      <c r="D14" s="370"/>
      <c r="E14" s="376"/>
      <c r="F14" s="323"/>
      <c r="G14" s="348" t="s">
        <v>40</v>
      </c>
      <c r="H14" s="353">
        <v>0</v>
      </c>
      <c r="I14" s="323"/>
      <c r="J14" s="353">
        <v>0</v>
      </c>
      <c r="K14" s="323"/>
      <c r="L14" s="353">
        <v>0</v>
      </c>
      <c r="M14" s="355" t="s">
        <v>84</v>
      </c>
      <c r="N14" s="353">
        <v>0</v>
      </c>
      <c r="O14" s="332"/>
      <c r="P14" s="370"/>
      <c r="Q14" s="370"/>
      <c r="R14" s="382"/>
      <c r="S14" s="348"/>
      <c r="T14" s="353"/>
      <c r="U14" s="382"/>
      <c r="V14" s="353"/>
      <c r="W14" s="382"/>
      <c r="X14" s="353"/>
      <c r="Y14" s="355"/>
      <c r="Z14" s="353"/>
      <c r="AA14" s="383"/>
      <c r="AB14" s="370"/>
      <c r="AC14" s="376"/>
      <c r="AD14" s="382"/>
      <c r="AE14" s="348"/>
      <c r="AF14" s="353"/>
      <c r="AG14" s="382"/>
      <c r="AH14" s="353"/>
      <c r="AI14" s="382"/>
      <c r="AJ14" s="353"/>
      <c r="AK14" s="355"/>
      <c r="AL14" s="353"/>
      <c r="AM14" s="383"/>
      <c r="AN14" s="370"/>
      <c r="AO14" s="370"/>
      <c r="AP14" s="370"/>
      <c r="AQ14" s="366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5"/>
      <c r="C15" s="370"/>
      <c r="D15" s="370"/>
      <c r="E15" s="376"/>
      <c r="F15" s="323"/>
      <c r="G15" s="325"/>
      <c r="H15" s="356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13" t="str">
        <f>IF(AND(OR(AND(ISNUMBER(H14),H14&lt;&gt;0),AND(ISNUMBER(J14),J14&lt;&gt;0),AND(ISNUMBER(L14),L14&lt;&gt;0)),AND(ISNUMBER(N14),N14&lt;&gt;0)),"Für Punkte einzeln: Bei GESAMT = 0 !","")</f>
        <v/>
      </c>
      <c r="M15" s="413"/>
      <c r="N15" s="413"/>
      <c r="O15" s="332"/>
      <c r="P15" s="370"/>
      <c r="Q15" s="370"/>
      <c r="R15" s="382"/>
      <c r="S15" s="325"/>
      <c r="T15" s="356"/>
      <c r="U15" s="331"/>
      <c r="V15" s="331"/>
      <c r="W15" s="331"/>
      <c r="X15" s="384"/>
      <c r="Y15" s="384"/>
      <c r="Z15" s="384"/>
      <c r="AA15" s="383"/>
      <c r="AB15" s="370"/>
      <c r="AC15" s="376"/>
      <c r="AD15" s="382"/>
      <c r="AE15" s="325"/>
      <c r="AF15" s="356"/>
      <c r="AG15" s="331"/>
      <c r="AH15" s="331"/>
      <c r="AI15" s="331"/>
      <c r="AJ15" s="384"/>
      <c r="AK15" s="384"/>
      <c r="AL15" s="384"/>
      <c r="AM15" s="383"/>
      <c r="AN15" s="370"/>
      <c r="AO15" s="370"/>
      <c r="AP15" s="370"/>
      <c r="AQ15" s="366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5"/>
      <c r="C16" s="370"/>
      <c r="D16" s="370"/>
      <c r="E16" s="376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70"/>
      <c r="Q16" s="370"/>
      <c r="R16" s="382"/>
      <c r="S16" s="382"/>
      <c r="T16" s="382"/>
      <c r="U16" s="382"/>
      <c r="V16" s="382"/>
      <c r="W16" s="382"/>
      <c r="X16" s="382"/>
      <c r="Y16" s="382"/>
      <c r="Z16" s="382"/>
      <c r="AA16" s="383"/>
      <c r="AB16" s="370"/>
      <c r="AC16" s="376"/>
      <c r="AD16" s="382"/>
      <c r="AE16" s="382"/>
      <c r="AF16" s="382"/>
      <c r="AG16" s="382"/>
      <c r="AH16" s="382"/>
      <c r="AI16" s="382"/>
      <c r="AJ16" s="382"/>
      <c r="AK16" s="382"/>
      <c r="AL16" s="382"/>
      <c r="AM16" s="383"/>
      <c r="AN16" s="370"/>
      <c r="AO16" s="370"/>
      <c r="AP16" s="370"/>
      <c r="AQ16" s="366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x14ac:dyDescent="0.25">
      <c r="A17" s="322"/>
      <c r="B17" s="365"/>
      <c r="C17" s="370"/>
      <c r="D17" s="370"/>
      <c r="E17" s="376"/>
      <c r="F17" s="323"/>
      <c r="G17" s="325"/>
      <c r="H17" s="339" t="s">
        <v>83</v>
      </c>
      <c r="I17" s="340"/>
      <c r="J17" s="331"/>
      <c r="K17" s="333"/>
      <c r="L17" s="414" t="s">
        <v>86</v>
      </c>
      <c r="M17" s="414"/>
      <c r="N17" s="331"/>
      <c r="O17" s="332"/>
      <c r="P17" s="370"/>
      <c r="Q17" s="370"/>
      <c r="R17" s="382"/>
      <c r="S17" s="325"/>
      <c r="T17" s="385"/>
      <c r="U17" s="386"/>
      <c r="V17" s="331"/>
      <c r="W17" s="333"/>
      <c r="X17" s="385"/>
      <c r="Y17" s="331"/>
      <c r="Z17" s="331"/>
      <c r="AA17" s="383"/>
      <c r="AB17" s="370"/>
      <c r="AC17" s="376"/>
      <c r="AD17" s="382"/>
      <c r="AE17" s="325"/>
      <c r="AF17" s="385"/>
      <c r="AG17" s="386"/>
      <c r="AH17" s="331"/>
      <c r="AI17" s="333"/>
      <c r="AJ17" s="385"/>
      <c r="AK17" s="331"/>
      <c r="AL17" s="331"/>
      <c r="AM17" s="383"/>
      <c r="AN17" s="370"/>
      <c r="AO17" s="370"/>
      <c r="AP17" s="370"/>
      <c r="AQ17" s="366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5"/>
      <c r="C18" s="370"/>
      <c r="D18" s="370"/>
      <c r="E18" s="376"/>
      <c r="F18" s="323"/>
      <c r="G18" s="327" t="s">
        <v>82</v>
      </c>
      <c r="H18" s="419" t="e">
        <f>EINGABE!D22</f>
        <v>#N/A</v>
      </c>
      <c r="I18" s="420"/>
      <c r="J18" s="331"/>
      <c r="K18" s="331"/>
      <c r="L18" s="426" t="e">
        <f>EINGABE!D25</f>
        <v>#N/A</v>
      </c>
      <c r="M18" s="427"/>
      <c r="N18" s="331"/>
      <c r="O18" s="332"/>
      <c r="P18" s="370"/>
      <c r="Q18" s="370"/>
      <c r="R18" s="382"/>
      <c r="S18" s="327"/>
      <c r="T18" s="419"/>
      <c r="U18" s="420"/>
      <c r="V18" s="331"/>
      <c r="W18" s="331"/>
      <c r="X18" s="421"/>
      <c r="Y18" s="422"/>
      <c r="Z18" s="331"/>
      <c r="AA18" s="383"/>
      <c r="AB18" s="370"/>
      <c r="AC18" s="376"/>
      <c r="AD18" s="382"/>
      <c r="AE18" s="327"/>
      <c r="AF18" s="419"/>
      <c r="AG18" s="420"/>
      <c r="AH18" s="331"/>
      <c r="AI18" s="331"/>
      <c r="AJ18" s="421"/>
      <c r="AK18" s="422"/>
      <c r="AL18" s="331"/>
      <c r="AM18" s="383"/>
      <c r="AN18" s="370"/>
      <c r="AO18" s="370"/>
      <c r="AP18" s="370"/>
      <c r="AQ18" s="366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5"/>
      <c r="C19" s="370"/>
      <c r="D19" s="370"/>
      <c r="E19" s="376"/>
      <c r="F19" s="325"/>
      <c r="G19" s="323"/>
      <c r="H19" s="337"/>
      <c r="I19" s="341"/>
      <c r="J19" s="323"/>
      <c r="K19" s="323"/>
      <c r="L19" s="323"/>
      <c r="M19" s="323"/>
      <c r="N19" s="323"/>
      <c r="O19" s="334"/>
      <c r="P19" s="370"/>
      <c r="Q19" s="370"/>
      <c r="R19" s="325"/>
      <c r="S19" s="382"/>
      <c r="T19" s="382"/>
      <c r="U19" s="387"/>
      <c r="V19" s="382"/>
      <c r="W19" s="382"/>
      <c r="X19" s="382"/>
      <c r="Y19" s="382"/>
      <c r="Z19" s="382"/>
      <c r="AA19" s="334"/>
      <c r="AB19" s="370"/>
      <c r="AC19" s="376"/>
      <c r="AD19" s="325"/>
      <c r="AE19" s="382"/>
      <c r="AF19" s="382"/>
      <c r="AG19" s="387"/>
      <c r="AH19" s="382"/>
      <c r="AI19" s="382"/>
      <c r="AJ19" s="382"/>
      <c r="AK19" s="382"/>
      <c r="AL19" s="382"/>
      <c r="AM19" s="334"/>
      <c r="AN19" s="370"/>
      <c r="AO19" s="370"/>
      <c r="AP19" s="370"/>
      <c r="AQ19" s="366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5"/>
      <c r="C20" s="370"/>
      <c r="D20" s="370"/>
      <c r="E20" s="376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70"/>
      <c r="Q20" s="370"/>
      <c r="R20" s="328"/>
      <c r="S20" s="324"/>
      <c r="T20" s="324"/>
      <c r="U20" s="331"/>
      <c r="V20" s="382"/>
      <c r="W20" s="382"/>
      <c r="X20" s="382"/>
      <c r="Y20" s="382"/>
      <c r="Z20" s="382"/>
      <c r="AA20" s="335"/>
      <c r="AB20" s="370"/>
      <c r="AC20" s="376"/>
      <c r="AD20" s="328"/>
      <c r="AE20" s="324"/>
      <c r="AF20" s="324"/>
      <c r="AG20" s="331"/>
      <c r="AH20" s="382"/>
      <c r="AI20" s="382"/>
      <c r="AJ20" s="382"/>
      <c r="AK20" s="382"/>
      <c r="AL20" s="382"/>
      <c r="AM20" s="335"/>
      <c r="AN20" s="370"/>
      <c r="AO20" s="370"/>
      <c r="AP20" s="370"/>
      <c r="AQ20" s="366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5"/>
      <c r="C21" s="370"/>
      <c r="D21" s="370"/>
      <c r="E21" s="376"/>
      <c r="F21" s="330"/>
      <c r="G21" s="330"/>
      <c r="H21" s="338"/>
      <c r="I21" s="330"/>
      <c r="J21" s="330"/>
      <c r="K21" s="338"/>
      <c r="L21" s="330"/>
      <c r="M21" s="330"/>
      <c r="N21" s="338"/>
      <c r="O21" s="336"/>
      <c r="P21" s="370"/>
      <c r="Q21" s="370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70"/>
      <c r="AC21" s="370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70"/>
      <c r="AO21" s="370"/>
      <c r="AP21" s="370"/>
      <c r="AQ21" s="366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5"/>
      <c r="C22" s="370"/>
      <c r="D22" s="370"/>
      <c r="E22" s="370"/>
      <c r="F22" s="351"/>
      <c r="G22" s="342"/>
      <c r="H22" s="342"/>
      <c r="I22" s="342"/>
      <c r="J22" s="342"/>
      <c r="K22" s="342"/>
      <c r="L22" s="342"/>
      <c r="M22" s="342"/>
      <c r="N22" s="342"/>
      <c r="O22" s="342"/>
      <c r="P22" s="370"/>
      <c r="Q22" s="370"/>
      <c r="R22" s="351"/>
      <c r="S22" s="380"/>
      <c r="T22" s="380"/>
      <c r="U22" s="380"/>
      <c r="V22" s="380"/>
      <c r="W22" s="380"/>
      <c r="X22" s="380"/>
      <c r="Y22" s="380"/>
      <c r="Z22" s="380"/>
      <c r="AA22" s="380"/>
      <c r="AB22" s="370"/>
      <c r="AC22" s="370"/>
      <c r="AD22" s="351"/>
      <c r="AE22" s="380"/>
      <c r="AF22" s="380"/>
      <c r="AG22" s="380"/>
      <c r="AH22" s="380"/>
      <c r="AI22" s="380"/>
      <c r="AJ22" s="380"/>
      <c r="AK22" s="380"/>
      <c r="AL22" s="380"/>
      <c r="AM22" s="380"/>
      <c r="AN22" s="370"/>
      <c r="AO22" s="370"/>
      <c r="AP22" s="370"/>
      <c r="AQ22" s="366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5"/>
      <c r="C23" s="370"/>
      <c r="D23" s="370"/>
      <c r="E23" s="370"/>
      <c r="F23" s="370"/>
      <c r="G23" s="374"/>
      <c r="H23" s="374"/>
      <c r="I23" s="374"/>
      <c r="J23" s="374"/>
      <c r="K23" s="375"/>
      <c r="L23" s="375"/>
      <c r="M23" s="375"/>
      <c r="N23" s="375"/>
      <c r="O23" s="375"/>
      <c r="P23" s="370"/>
      <c r="Q23" s="370"/>
      <c r="R23" s="370"/>
      <c r="S23" s="374"/>
      <c r="T23" s="374"/>
      <c r="U23" s="374"/>
      <c r="V23" s="374"/>
      <c r="W23" s="375"/>
      <c r="X23" s="375"/>
      <c r="Y23" s="375"/>
      <c r="Z23" s="375"/>
      <c r="AA23" s="375"/>
      <c r="AB23" s="370"/>
      <c r="AC23" s="370"/>
      <c r="AD23" s="370"/>
      <c r="AE23" s="374"/>
      <c r="AF23" s="374"/>
      <c r="AG23" s="374"/>
      <c r="AH23" s="374"/>
      <c r="AI23" s="375"/>
      <c r="AJ23" s="375"/>
      <c r="AK23" s="375"/>
      <c r="AL23" s="375"/>
      <c r="AM23" s="375"/>
      <c r="AN23" s="370"/>
      <c r="AO23" s="370"/>
      <c r="AP23" s="370"/>
      <c r="AQ23" s="366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5"/>
      <c r="C24" s="370"/>
      <c r="D24" s="370"/>
      <c r="E24" s="370"/>
      <c r="F24" s="370"/>
      <c r="G24" s="374"/>
      <c r="H24" s="374"/>
      <c r="I24" s="374"/>
      <c r="J24" s="374"/>
      <c r="K24" s="375"/>
      <c r="L24" s="375"/>
      <c r="M24" s="375"/>
      <c r="N24" s="375"/>
      <c r="O24" s="375"/>
      <c r="P24" s="370"/>
      <c r="Q24" s="370"/>
      <c r="R24" s="370"/>
      <c r="S24" s="374"/>
      <c r="T24" s="374"/>
      <c r="U24" s="374"/>
      <c r="V24" s="374"/>
      <c r="W24" s="375"/>
      <c r="X24" s="375"/>
      <c r="Y24" s="375"/>
      <c r="Z24" s="375"/>
      <c r="AA24" s="375"/>
      <c r="AB24" s="370"/>
      <c r="AC24" s="370"/>
      <c r="AD24" s="370"/>
      <c r="AE24" s="374"/>
      <c r="AF24" s="374"/>
      <c r="AG24" s="374"/>
      <c r="AH24" s="374"/>
      <c r="AI24" s="375"/>
      <c r="AJ24" s="375"/>
      <c r="AK24" s="375"/>
      <c r="AL24" s="375"/>
      <c r="AM24" s="375"/>
      <c r="AN24" s="370"/>
      <c r="AO24" s="370"/>
      <c r="AP24" s="370"/>
      <c r="AQ24" s="366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5"/>
      <c r="C25" s="370"/>
      <c r="D25" s="370"/>
      <c r="E25" s="370"/>
      <c r="F25" s="370"/>
      <c r="G25" s="374"/>
      <c r="H25" s="374"/>
      <c r="I25" s="374"/>
      <c r="J25" s="374"/>
      <c r="K25" s="375"/>
      <c r="L25" s="375"/>
      <c r="M25" s="375"/>
      <c r="N25" s="375"/>
      <c r="O25" s="375"/>
      <c r="P25" s="370"/>
      <c r="Q25" s="370"/>
      <c r="R25" s="370"/>
      <c r="S25" s="374"/>
      <c r="T25" s="374"/>
      <c r="U25" s="374"/>
      <c r="V25" s="374"/>
      <c r="W25" s="375"/>
      <c r="X25" s="375"/>
      <c r="Y25" s="375"/>
      <c r="Z25" s="375"/>
      <c r="AA25" s="375"/>
      <c r="AB25" s="370"/>
      <c r="AC25" s="370"/>
      <c r="AD25" s="370"/>
      <c r="AE25" s="374"/>
      <c r="AF25" s="374"/>
      <c r="AG25" s="374"/>
      <c r="AH25" s="374"/>
      <c r="AI25" s="375"/>
      <c r="AJ25" s="375"/>
      <c r="AK25" s="375"/>
      <c r="AL25" s="375"/>
      <c r="AM25" s="375"/>
      <c r="AN25" s="370"/>
      <c r="AO25" s="370"/>
      <c r="AP25" s="370"/>
      <c r="AQ25" s="366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5"/>
      <c r="C26" s="370"/>
      <c r="D26" s="370"/>
      <c r="E26" s="370"/>
      <c r="F26" s="370"/>
      <c r="G26" s="374"/>
      <c r="H26" s="374"/>
      <c r="I26" s="374"/>
      <c r="J26" s="374"/>
      <c r="K26" s="375"/>
      <c r="L26" s="375"/>
      <c r="M26" s="375"/>
      <c r="N26" s="375"/>
      <c r="O26" s="375"/>
      <c r="P26" s="370"/>
      <c r="Q26" s="370"/>
      <c r="R26" s="370"/>
      <c r="S26" s="374"/>
      <c r="T26" s="374"/>
      <c r="U26" s="374"/>
      <c r="V26" s="374"/>
      <c r="W26" s="375"/>
      <c r="X26" s="375"/>
      <c r="Y26" s="375"/>
      <c r="Z26" s="375"/>
      <c r="AA26" s="375"/>
      <c r="AB26" s="370"/>
      <c r="AC26" s="370"/>
      <c r="AD26" s="370"/>
      <c r="AE26" s="374"/>
      <c r="AF26" s="374"/>
      <c r="AG26" s="374"/>
      <c r="AH26" s="374"/>
      <c r="AI26" s="375"/>
      <c r="AJ26" s="375"/>
      <c r="AK26" s="375"/>
      <c r="AL26" s="375"/>
      <c r="AM26" s="375"/>
      <c r="AN26" s="370"/>
      <c r="AO26" s="370"/>
      <c r="AP26" s="370"/>
      <c r="AQ26" s="366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5"/>
      <c r="C27" s="370"/>
      <c r="D27" s="370"/>
      <c r="E27" s="370"/>
      <c r="F27" s="370"/>
      <c r="G27" s="374"/>
      <c r="H27" s="374"/>
      <c r="I27" s="374"/>
      <c r="J27" s="374"/>
      <c r="K27" s="375"/>
      <c r="L27" s="375"/>
      <c r="M27" s="375"/>
      <c r="N27" s="375"/>
      <c r="O27" s="375"/>
      <c r="P27" s="370"/>
      <c r="Q27" s="370"/>
      <c r="R27" s="370"/>
      <c r="S27" s="374"/>
      <c r="T27" s="374"/>
      <c r="U27" s="374"/>
      <c r="V27" s="374"/>
      <c r="W27" s="375"/>
      <c r="X27" s="375"/>
      <c r="Y27" s="375"/>
      <c r="Z27" s="375"/>
      <c r="AA27" s="375"/>
      <c r="AB27" s="370"/>
      <c r="AC27" s="370"/>
      <c r="AD27" s="370"/>
      <c r="AE27" s="374"/>
      <c r="AF27" s="374"/>
      <c r="AG27" s="374"/>
      <c r="AH27" s="374"/>
      <c r="AI27" s="375"/>
      <c r="AJ27" s="375"/>
      <c r="AK27" s="375"/>
      <c r="AL27" s="375"/>
      <c r="AM27" s="375"/>
      <c r="AN27" s="370"/>
      <c r="AO27" s="370"/>
      <c r="AP27" s="370"/>
      <c r="AQ27" s="366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5"/>
      <c r="C28" s="370"/>
      <c r="D28" s="370"/>
      <c r="E28" s="370"/>
      <c r="F28" s="370"/>
      <c r="G28" s="374"/>
      <c r="H28" s="374"/>
      <c r="I28" s="374"/>
      <c r="J28" s="374"/>
      <c r="K28" s="375"/>
      <c r="L28" s="375"/>
      <c r="M28" s="375"/>
      <c r="N28" s="375"/>
      <c r="O28" s="375"/>
      <c r="P28" s="370"/>
      <c r="Q28" s="370"/>
      <c r="R28" s="370"/>
      <c r="S28" s="374"/>
      <c r="T28" s="374"/>
      <c r="U28" s="374"/>
      <c r="V28" s="374"/>
      <c r="W28" s="375"/>
      <c r="X28" s="375"/>
      <c r="Y28" s="375"/>
      <c r="Z28" s="375"/>
      <c r="AA28" s="375"/>
      <c r="AB28" s="370"/>
      <c r="AC28" s="370"/>
      <c r="AD28" s="370"/>
      <c r="AE28" s="374"/>
      <c r="AF28" s="374"/>
      <c r="AG28" s="374"/>
      <c r="AH28" s="374"/>
      <c r="AI28" s="375"/>
      <c r="AJ28" s="375"/>
      <c r="AK28" s="375"/>
      <c r="AL28" s="375"/>
      <c r="AM28" s="375"/>
      <c r="AN28" s="370"/>
      <c r="AO28" s="370"/>
      <c r="AP28" s="370"/>
      <c r="AQ28" s="366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5"/>
      <c r="C29" s="370"/>
      <c r="D29" s="370"/>
      <c r="E29" s="370"/>
      <c r="F29" s="370"/>
      <c r="G29" s="374"/>
      <c r="H29" s="374"/>
      <c r="I29" s="374"/>
      <c r="J29" s="374"/>
      <c r="K29" s="375"/>
      <c r="L29" s="375"/>
      <c r="M29" s="375"/>
      <c r="N29" s="375"/>
      <c r="O29" s="375"/>
      <c r="P29" s="370"/>
      <c r="Q29" s="370"/>
      <c r="R29" s="370"/>
      <c r="S29" s="374"/>
      <c r="T29" s="374"/>
      <c r="U29" s="374"/>
      <c r="V29" s="374"/>
      <c r="W29" s="375"/>
      <c r="X29" s="375"/>
      <c r="Y29" s="375"/>
      <c r="Z29" s="375"/>
      <c r="AA29" s="375"/>
      <c r="AB29" s="370"/>
      <c r="AC29" s="370"/>
      <c r="AD29" s="370"/>
      <c r="AE29" s="374"/>
      <c r="AF29" s="374"/>
      <c r="AG29" s="374"/>
      <c r="AH29" s="374"/>
      <c r="AI29" s="375"/>
      <c r="AJ29" s="375"/>
      <c r="AK29" s="375"/>
      <c r="AL29" s="375"/>
      <c r="AM29" s="375"/>
      <c r="AN29" s="370"/>
      <c r="AO29" s="370"/>
      <c r="AP29" s="370"/>
      <c r="AQ29" s="366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5"/>
      <c r="C30" s="370"/>
      <c r="D30" s="370"/>
      <c r="E30" s="370"/>
      <c r="F30" s="370"/>
      <c r="G30" s="374"/>
      <c r="H30" s="374"/>
      <c r="I30" s="374"/>
      <c r="J30" s="374"/>
      <c r="K30" s="375"/>
      <c r="L30" s="375"/>
      <c r="M30" s="375"/>
      <c r="N30" s="375"/>
      <c r="O30" s="375"/>
      <c r="P30" s="370"/>
      <c r="Q30" s="370"/>
      <c r="R30" s="370"/>
      <c r="S30" s="374"/>
      <c r="T30" s="374"/>
      <c r="U30" s="374"/>
      <c r="V30" s="374"/>
      <c r="W30" s="375"/>
      <c r="X30" s="375"/>
      <c r="Y30" s="375"/>
      <c r="Z30" s="375"/>
      <c r="AA30" s="375"/>
      <c r="AB30" s="370"/>
      <c r="AC30" s="370"/>
      <c r="AD30" s="370"/>
      <c r="AE30" s="374"/>
      <c r="AF30" s="374"/>
      <c r="AG30" s="374"/>
      <c r="AH30" s="374"/>
      <c r="AI30" s="375"/>
      <c r="AJ30" s="375"/>
      <c r="AK30" s="375"/>
      <c r="AL30" s="375"/>
      <c r="AM30" s="375"/>
      <c r="AN30" s="370"/>
      <c r="AO30" s="370"/>
      <c r="AP30" s="370"/>
      <c r="AQ30" s="366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9"/>
      <c r="C31" s="362"/>
      <c r="D31" s="362"/>
      <c r="E31" s="362"/>
      <c r="F31" s="363"/>
      <c r="G31" s="363"/>
      <c r="H31" s="364"/>
      <c r="I31" s="364"/>
      <c r="J31" s="364"/>
      <c r="K31" s="364"/>
      <c r="L31" s="364"/>
      <c r="M31" s="361"/>
      <c r="N31" s="361"/>
      <c r="O31" s="361"/>
      <c r="P31" s="362"/>
      <c r="Q31" s="362"/>
      <c r="R31" s="363"/>
      <c r="S31" s="363"/>
      <c r="T31" s="388"/>
      <c r="U31" s="388"/>
      <c r="V31" s="388"/>
      <c r="W31" s="388"/>
      <c r="X31" s="388"/>
      <c r="Y31" s="361"/>
      <c r="Z31" s="361"/>
      <c r="AA31" s="361"/>
      <c r="AB31" s="362"/>
      <c r="AC31" s="362"/>
      <c r="AD31" s="363"/>
      <c r="AE31" s="363"/>
      <c r="AF31" s="388"/>
      <c r="AG31" s="388"/>
      <c r="AH31" s="388"/>
      <c r="AI31" s="388"/>
      <c r="AJ31" s="388"/>
      <c r="AK31" s="361"/>
      <c r="AL31" s="361"/>
      <c r="AM31" s="361"/>
      <c r="AN31" s="361"/>
      <c r="AO31" s="361"/>
      <c r="AP31" s="361"/>
      <c r="AQ31" s="369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5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</row>
    <row r="33" spans="1:76" x14ac:dyDescent="0.25">
      <c r="A33" s="415"/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</row>
    <row r="34" spans="1:76" x14ac:dyDescent="0.25">
      <c r="A34" s="415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</row>
    <row r="35" spans="1:76" x14ac:dyDescent="0.25">
      <c r="A35" s="415"/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</row>
    <row r="36" spans="1:76" x14ac:dyDescent="0.25">
      <c r="A36" s="415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</row>
    <row r="37" spans="1:76" x14ac:dyDescent="0.25">
      <c r="A37" s="415"/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</row>
    <row r="38" spans="1:76" x14ac:dyDescent="0.25">
      <c r="A38" s="415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5"/>
      <c r="BV38" s="415"/>
      <c r="BW38" s="415"/>
      <c r="BX38" s="415"/>
    </row>
    <row r="39" spans="1:76" x14ac:dyDescent="0.25">
      <c r="A39" s="415"/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5"/>
      <c r="BV39" s="415"/>
      <c r="BW39" s="415"/>
      <c r="BX39" s="415"/>
    </row>
    <row r="40" spans="1:76" x14ac:dyDescent="0.25">
      <c r="A40" s="415"/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</row>
    <row r="41" spans="1:76" x14ac:dyDescent="0.25">
      <c r="A41" s="415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</row>
    <row r="42" spans="1:76" x14ac:dyDescent="0.25">
      <c r="A42" s="415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</row>
    <row r="43" spans="1:76" x14ac:dyDescent="0.25">
      <c r="A43" s="415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</row>
    <row r="44" spans="1:76" x14ac:dyDescent="0.25">
      <c r="A44" s="415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</row>
    <row r="45" spans="1:76" x14ac:dyDescent="0.25">
      <c r="A45" s="415"/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</row>
    <row r="46" spans="1:76" x14ac:dyDescent="0.25">
      <c r="A46" s="415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</row>
    <row r="47" spans="1:76" x14ac:dyDescent="0.25">
      <c r="A47" s="415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</row>
    <row r="48" spans="1:76" x14ac:dyDescent="0.25">
      <c r="A48" s="415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</row>
    <row r="49" spans="1:76" x14ac:dyDescent="0.25">
      <c r="A49" s="415"/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</row>
    <row r="50" spans="1:76" x14ac:dyDescent="0.25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</row>
    <row r="51" spans="1:76" x14ac:dyDescent="0.25">
      <c r="A51" s="415"/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</row>
    <row r="52" spans="1:76" x14ac:dyDescent="0.25">
      <c r="A52" s="415"/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</row>
    <row r="53" spans="1:76" x14ac:dyDescent="0.25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</row>
    <row r="54" spans="1:76" x14ac:dyDescent="0.25">
      <c r="A54" s="415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</row>
    <row r="55" spans="1:76" x14ac:dyDescent="0.25">
      <c r="A55" s="415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</row>
    <row r="56" spans="1:76" x14ac:dyDescent="0.25">
      <c r="A56" s="415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</row>
    <row r="57" spans="1:76" x14ac:dyDescent="0.25">
      <c r="A57" s="415"/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</row>
    <row r="58" spans="1:76" x14ac:dyDescent="0.25">
      <c r="A58" s="415"/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</row>
    <row r="59" spans="1:76" x14ac:dyDescent="0.25">
      <c r="A59" s="415"/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</row>
    <row r="60" spans="1:76" x14ac:dyDescent="0.25">
      <c r="A60" s="415"/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</row>
    <row r="61" spans="1:76" x14ac:dyDescent="0.25">
      <c r="A61" s="415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</row>
    <row r="62" spans="1:76" x14ac:dyDescent="0.25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VfYQtxjgaQXdls74IVnu71OkGW0L8XsfOG/U+9+HqIjJOhPMO5q68p2rZJtxODTGDqHzInjpygPXUW0Qfas1+A==" saltValue="eUtJfxxw1CDRSjgD6l4qdA==" spinCount="100000" sheet="1" objects="1" scenarios="1"/>
  <mergeCells count="12">
    <mergeCell ref="L15:N15"/>
    <mergeCell ref="L17:M17"/>
    <mergeCell ref="A32:BX62"/>
    <mergeCell ref="R5:AA5"/>
    <mergeCell ref="AD5:AM5"/>
    <mergeCell ref="T18:U18"/>
    <mergeCell ref="X18:Y18"/>
    <mergeCell ref="AF18:AG18"/>
    <mergeCell ref="AJ18:AK18"/>
    <mergeCell ref="H18:I18"/>
    <mergeCell ref="F5:O5"/>
    <mergeCell ref="L18:M18"/>
  </mergeCells>
  <conditionalFormatting sqref="H18">
    <cfRule type="cellIs" dxfId="68" priority="166" stopIfTrue="1" operator="equal">
      <formula>0</formula>
    </cfRule>
    <cfRule type="cellIs" dxfId="67" priority="167" stopIfTrue="1" operator="greaterThan">
      <formula>0</formula>
    </cfRule>
  </conditionalFormatting>
  <conditionalFormatting sqref="L18">
    <cfRule type="expression" dxfId="66" priority="138">
      <formula>ISNA(L18)</formula>
    </cfRule>
    <cfRule type="cellIs" dxfId="65" priority="168" stopIfTrue="1" operator="greaterThan">
      <formula>0</formula>
    </cfRule>
  </conditionalFormatting>
  <conditionalFormatting sqref="L18">
    <cfRule type="cellIs" dxfId="64" priority="165" operator="lessThanOrEqual">
      <formula>0</formula>
    </cfRule>
  </conditionalFormatting>
  <conditionalFormatting sqref="H18:I18">
    <cfRule type="expression" dxfId="63" priority="117">
      <formula>ISERROR(H18)</formula>
    </cfRule>
    <cfRule type="expression" dxfId="62" priority="140">
      <formula>ISNA(H18)</formula>
    </cfRule>
  </conditionalFormatting>
  <conditionalFormatting sqref="L18:M18">
    <cfRule type="expression" dxfId="61" priority="116">
      <formula>ISERROR(L18)</formula>
    </cfRule>
  </conditionalFormatting>
  <conditionalFormatting sqref="N14">
    <cfRule type="expression" dxfId="60" priority="63">
      <formula>AND(OR(ISNUMBER(H14),ISNUMBER(J14),ISNUMBER(L14)),OR(H14&lt;&gt;0,J14&lt;&gt;0,L14&lt;&gt;0),OR(NOT(ISNUMBER(N14)),N14=0))</formula>
    </cfRule>
  </conditionalFormatting>
  <conditionalFormatting sqref="H14">
    <cfRule type="expression" dxfId="59" priority="61">
      <formula>AND(ISNUMBER(N14),N14&lt;&gt;0)</formula>
    </cfRule>
  </conditionalFormatting>
  <conditionalFormatting sqref="J14">
    <cfRule type="expression" dxfId="58" priority="60">
      <formula>AND(ISNUMBER(N14),N14&lt;&gt;0)</formula>
    </cfRule>
  </conditionalFormatting>
  <conditionalFormatting sqref="L14">
    <cfRule type="expression" dxfId="57" priority="59">
      <formula>AND(ISNUMBER(N14),N14&lt;&gt;0)</formula>
    </cfRule>
  </conditionalFormatting>
  <conditionalFormatting sqref="H15">
    <cfRule type="expression" dxfId="56" priority="55">
      <formula>H15="Bitte geben Sie Ihre Punkte ein!"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F33" sqref="F33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8" t="s">
        <v>55</v>
      </c>
      <c r="D3" s="429"/>
      <c r="E3" s="429"/>
      <c r="F3" s="429"/>
      <c r="G3" s="429"/>
      <c r="H3" s="429"/>
      <c r="I3" s="429"/>
      <c r="J3" s="429"/>
      <c r="K3" s="429"/>
      <c r="L3" s="430"/>
      <c r="M3" s="11"/>
      <c r="N3" s="11"/>
      <c r="O3" s="428" t="s">
        <v>56</v>
      </c>
      <c r="P3" s="429"/>
      <c r="Q3" s="429"/>
      <c r="R3" s="429"/>
      <c r="S3" s="429"/>
      <c r="T3" s="429"/>
      <c r="U3" s="429"/>
      <c r="V3" s="429"/>
      <c r="W3" s="429"/>
      <c r="X3" s="430"/>
      <c r="Y3" s="11"/>
      <c r="Z3" s="11"/>
      <c r="AA3" s="428" t="s">
        <v>57</v>
      </c>
      <c r="AB3" s="429"/>
      <c r="AC3" s="429"/>
      <c r="AD3" s="429"/>
      <c r="AE3" s="429"/>
      <c r="AF3" s="429"/>
      <c r="AG3" s="429"/>
      <c r="AH3" s="429"/>
      <c r="AI3" s="429"/>
      <c r="AJ3" s="430"/>
    </row>
    <row r="4" spans="1:36" ht="15.75" x14ac:dyDescent="0.25">
      <c r="A4" s="14"/>
      <c r="B4" s="9"/>
      <c r="C4" s="433" t="s">
        <v>41</v>
      </c>
      <c r="D4" s="434"/>
      <c r="E4" s="434"/>
      <c r="F4" s="434"/>
      <c r="G4" s="434"/>
      <c r="H4" s="434"/>
      <c r="I4" s="434"/>
      <c r="J4" s="434"/>
      <c r="K4" s="434"/>
      <c r="L4" s="435"/>
      <c r="M4" s="4"/>
      <c r="N4" s="4"/>
      <c r="O4" s="433" t="s">
        <v>41</v>
      </c>
      <c r="P4" s="434"/>
      <c r="Q4" s="434"/>
      <c r="R4" s="434"/>
      <c r="S4" s="434"/>
      <c r="T4" s="434"/>
      <c r="U4" s="434"/>
      <c r="V4" s="434"/>
      <c r="W4" s="434"/>
      <c r="X4" s="435"/>
      <c r="Y4" s="4"/>
      <c r="Z4" s="4"/>
      <c r="AA4" s="433" t="s">
        <v>41</v>
      </c>
      <c r="AB4" s="434"/>
      <c r="AC4" s="434"/>
      <c r="AD4" s="434"/>
      <c r="AE4" s="434"/>
      <c r="AF4" s="434"/>
      <c r="AG4" s="434"/>
      <c r="AH4" s="434"/>
      <c r="AI4" s="434"/>
      <c r="AJ4" s="435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6" t="s">
        <v>26</v>
      </c>
      <c r="E6" s="406"/>
      <c r="F6" s="406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6" t="s">
        <v>26</v>
      </c>
      <c r="Q6" s="406"/>
      <c r="R6" s="406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6" t="s">
        <v>26</v>
      </c>
      <c r="AC6" s="406"/>
      <c r="AD6" s="406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7">
        <f>D32</f>
        <v>95</v>
      </c>
      <c r="E7" s="408"/>
      <c r="F7" s="407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7">
        <f>P32</f>
        <v>219</v>
      </c>
      <c r="Q7" s="408"/>
      <c r="R7" s="407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7">
        <f>AB32</f>
        <v>42</v>
      </c>
      <c r="AC7" s="408"/>
      <c r="AD7" s="407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8"/>
      <c r="E8" s="408"/>
      <c r="F8" s="408"/>
      <c r="G8" s="92"/>
      <c r="H8" s="92"/>
      <c r="I8" s="92"/>
      <c r="J8" s="92"/>
      <c r="K8" s="88"/>
      <c r="L8" s="99"/>
      <c r="M8" s="4"/>
      <c r="N8" s="4"/>
      <c r="O8" s="100"/>
      <c r="P8" s="408"/>
      <c r="Q8" s="408"/>
      <c r="R8" s="408"/>
      <c r="S8" s="92"/>
      <c r="T8" s="92"/>
      <c r="U8" s="92"/>
      <c r="V8" s="92"/>
      <c r="W8" s="88"/>
      <c r="X8" s="99"/>
      <c r="Y8" s="4"/>
      <c r="Z8" s="4"/>
      <c r="AA8" s="100"/>
      <c r="AB8" s="408"/>
      <c r="AC8" s="408"/>
      <c r="AD8" s="408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9"/>
      <c r="E9" s="409"/>
      <c r="F9" s="409"/>
      <c r="G9" s="88"/>
      <c r="H9" s="88"/>
      <c r="I9" s="88"/>
      <c r="J9" s="88"/>
      <c r="K9" s="88"/>
      <c r="L9" s="99"/>
      <c r="M9" s="4"/>
      <c r="N9" s="4"/>
      <c r="O9" s="101"/>
      <c r="P9" s="409"/>
      <c r="Q9" s="409"/>
      <c r="R9" s="409"/>
      <c r="S9" s="88"/>
      <c r="T9" s="88"/>
      <c r="U9" s="88"/>
      <c r="V9" s="88"/>
      <c r="W9" s="88"/>
      <c r="X9" s="99"/>
      <c r="Y9" s="4"/>
      <c r="Z9" s="4"/>
      <c r="AA9" s="101"/>
      <c r="AB9" s="409"/>
      <c r="AC9" s="409"/>
      <c r="AD9" s="409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10">
        <f>D34</f>
        <v>1.24</v>
      </c>
      <c r="E10" s="409"/>
      <c r="F10" s="409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10">
        <f>D34</f>
        <v>1.24</v>
      </c>
      <c r="Q10" s="409"/>
      <c r="R10" s="409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10">
        <f>D34</f>
        <v>1.24</v>
      </c>
      <c r="AC10" s="409"/>
      <c r="AD10" s="409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>
        <f>'HVM-RECHNER'!H8</f>
        <v>1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 t="e">
        <f>'HVM-RECHNER'!#REF!</f>
        <v>#REF!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 t="e">
        <f>'HVM-RECHNER'!#REF!</f>
        <v>#REF!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>
        <f>'HVM-RECHNER'!H11</f>
        <v>0</v>
      </c>
      <c r="E15" s="88"/>
      <c r="F15" s="93">
        <f>'HVM-RECHNER'!J11</f>
        <v>0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 t="e">
        <f>'HVM-RECHNER'!#REF!</f>
        <v>#REF!</v>
      </c>
      <c r="Q15" s="88"/>
      <c r="R15" s="93" t="e">
        <f>'HVM-RECHNER'!#REF!</f>
        <v>#REF!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 t="e">
        <f>'HVM-RECHNER'!#REF!</f>
        <v>#REF!</v>
      </c>
      <c r="AC15" s="88"/>
      <c r="AD15" s="93" t="e">
        <f>'HVM-RECHNER'!#REF!</f>
        <v>#REF!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>
        <f>IF('HVM-RECHNER'!H14="","",'HVM-RECHNER'!H14)</f>
        <v>0</v>
      </c>
      <c r="E18" s="88"/>
      <c r="F18" s="95">
        <f>IF('HVM-RECHNER'!J14="","",'HVM-RECHNER'!J14)</f>
        <v>0</v>
      </c>
      <c r="G18" s="88"/>
      <c r="H18" s="95">
        <f>IF('HVM-RECHNER'!L14="","",'HVM-RECHNER'!L14)</f>
        <v>0</v>
      </c>
      <c r="I18" s="92"/>
      <c r="J18" s="95">
        <f>IF('HVM-RECHNER'!N14="","",'HVM-RECHNER'!N14)</f>
        <v>0</v>
      </c>
      <c r="K18" s="88"/>
      <c r="L18" s="104">
        <f>IF(AND(ISNUMBER(J18),J18&lt;&gt;0),J18,SUM(D18,F18,H18))</f>
        <v>0</v>
      </c>
      <c r="M18" s="4"/>
      <c r="N18" s="4"/>
      <c r="O18" s="100" t="s">
        <v>40</v>
      </c>
      <c r="P18" s="95" t="e">
        <f>IF('HVM-RECHNER'!#REF!="","",'HVM-RECHNER'!#REF!)</f>
        <v>#REF!</v>
      </c>
      <c r="Q18" s="88"/>
      <c r="R18" s="95" t="e">
        <f>IF('HVM-RECHNER'!#REF!="","",'HVM-RECHNER'!#REF!)</f>
        <v>#REF!</v>
      </c>
      <c r="S18" s="88"/>
      <c r="T18" s="95" t="e">
        <f>IF('HVM-RECHNER'!#REF!="","",'HVM-RECHNER'!#REF!)</f>
        <v>#REF!</v>
      </c>
      <c r="U18" s="92"/>
      <c r="V18" s="95" t="e">
        <f>IF('HVM-RECHNER'!#REF!="","",'HVM-RECHNER'!#REF!)</f>
        <v>#REF!</v>
      </c>
      <c r="W18" s="88"/>
      <c r="X18" s="104" t="e">
        <f>IF(AND(ISNUMBER(V18),V18&lt;&gt;0),V18,SUM(P18,R18,T18))</f>
        <v>#REF!</v>
      </c>
      <c r="Y18" s="4"/>
      <c r="Z18" s="4"/>
      <c r="AA18" s="100" t="s">
        <v>40</v>
      </c>
      <c r="AB18" s="95" t="e">
        <f>IF('HVM-RECHNER'!#REF!="","",'HVM-RECHNER'!#REF!)</f>
        <v>#REF!</v>
      </c>
      <c r="AC18" s="88"/>
      <c r="AD18" s="95" t="e">
        <f>IF('HVM-RECHNER'!#REF!="","",'HVM-RECHNER'!#REF!)</f>
        <v>#REF!</v>
      </c>
      <c r="AE18" s="88"/>
      <c r="AF18" s="95" t="e">
        <f>IF('HVM-RECHNER'!#REF!="","",'HVM-RECHNER'!#REF!)</f>
        <v>#REF!</v>
      </c>
      <c r="AG18" s="92"/>
      <c r="AH18" s="95" t="e">
        <f>IF('HVM-RECHNER'!#REF!="","",'HVM-RECHNER'!#REF!)</f>
        <v>#REF!</v>
      </c>
      <c r="AI18" s="88"/>
      <c r="AJ18" s="104" t="e">
        <f>IF(AND(ISNUMBER(AH18),AH18&lt;&gt;0),AH18,SUM(AB18,AD18,AF18))</f>
        <v>#REF!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1" t="e">
        <f>IF(DETAILS!U5&lt;DETAILS!N5,0,DETAILS!U5-DETAILS!N5)</f>
        <v>#N/A</v>
      </c>
      <c r="E22" s="432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1" t="e">
        <f>IF(DETAILS!U6&lt;DETAILS!N6,0,DETAILS!U6-DETAILS!N6)</f>
        <v>#REF!</v>
      </c>
      <c r="Q22" s="432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1" t="e">
        <f>IF(DETAILS!U7&lt;DETAILS!N7,0,DETAILS!U7-DETAILS!N7)</f>
        <v>#REF!</v>
      </c>
      <c r="AC22" s="432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#N/A</v>
      </c>
      <c r="E25" s="92"/>
      <c r="F25" s="27" t="e">
        <f>DETAILS!AJ5</f>
        <v>#N/A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#REF!</v>
      </c>
      <c r="Q25" s="92"/>
      <c r="R25" s="27" t="e">
        <f>DETAILS!AJ6</f>
        <v>#REF!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#REF!</v>
      </c>
      <c r="AC25" s="92"/>
      <c r="AD25" s="27" t="e">
        <f>DETAILS!AJ7</f>
        <v>#REF!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9"/>
      <c r="D30" s="390"/>
      <c r="E30" s="390"/>
      <c r="F30" s="390"/>
      <c r="G30" s="391"/>
      <c r="H30" s="392"/>
      <c r="I30" s="4"/>
      <c r="J30" s="4"/>
      <c r="K30" s="4"/>
      <c r="L30" s="4"/>
      <c r="M30" s="4"/>
      <c r="N30" s="4"/>
      <c r="O30" s="389"/>
      <c r="P30" s="390"/>
      <c r="Q30" s="390"/>
      <c r="R30" s="390"/>
      <c r="S30" s="391"/>
      <c r="T30" s="392"/>
      <c r="U30" s="4"/>
      <c r="V30" s="4"/>
      <c r="W30" s="4"/>
      <c r="X30" s="4"/>
      <c r="Y30" s="4"/>
      <c r="Z30" s="4"/>
      <c r="AA30" s="389"/>
      <c r="AB30" s="390"/>
      <c r="AC30" s="390"/>
      <c r="AD30" s="390"/>
      <c r="AE30" s="391"/>
      <c r="AF30" s="392"/>
      <c r="AG30" s="4"/>
      <c r="AH30" s="4"/>
      <c r="AI30" s="4"/>
      <c r="AJ30" s="4"/>
    </row>
    <row r="31" spans="1:36" ht="21" customHeight="1" x14ac:dyDescent="0.25">
      <c r="A31" s="18"/>
      <c r="B31" s="15"/>
      <c r="C31" s="393"/>
      <c r="D31" s="394" t="s">
        <v>26</v>
      </c>
      <c r="E31" s="395"/>
      <c r="F31" s="394" t="s">
        <v>27</v>
      </c>
      <c r="G31" s="396"/>
      <c r="H31" s="397"/>
      <c r="I31" s="14"/>
      <c r="J31" s="14"/>
      <c r="K31" s="14"/>
      <c r="L31" s="15"/>
      <c r="M31" s="15"/>
      <c r="N31" s="15"/>
      <c r="O31" s="393"/>
      <c r="P31" s="394" t="s">
        <v>26</v>
      </c>
      <c r="Q31" s="395"/>
      <c r="R31" s="394" t="s">
        <v>27</v>
      </c>
      <c r="S31" s="396"/>
      <c r="T31" s="397"/>
      <c r="U31" s="14"/>
      <c r="V31" s="14"/>
      <c r="W31" s="14"/>
      <c r="X31" s="15"/>
      <c r="Y31" s="4"/>
      <c r="Z31" s="4"/>
      <c r="AA31" s="393"/>
      <c r="AB31" s="394" t="s">
        <v>26</v>
      </c>
      <c r="AC31" s="395"/>
      <c r="AD31" s="394" t="s">
        <v>27</v>
      </c>
      <c r="AE31" s="396"/>
      <c r="AF31" s="397"/>
      <c r="AG31" s="14"/>
      <c r="AH31" s="14"/>
      <c r="AI31" s="14"/>
      <c r="AJ31" s="15"/>
    </row>
    <row r="32" spans="1:36" ht="16.5" customHeight="1" x14ac:dyDescent="0.25">
      <c r="A32" s="15"/>
      <c r="B32" s="4"/>
      <c r="C32" s="398" t="s">
        <v>77</v>
      </c>
      <c r="D32" s="399">
        <v>95</v>
      </c>
      <c r="E32" s="400"/>
      <c r="F32" s="399">
        <v>115</v>
      </c>
      <c r="G32" s="396"/>
      <c r="H32" s="397"/>
      <c r="I32" s="14"/>
      <c r="J32" s="15"/>
      <c r="K32" s="15"/>
      <c r="L32" s="15"/>
      <c r="M32" s="18"/>
      <c r="N32" s="4"/>
      <c r="O32" s="398" t="s">
        <v>77</v>
      </c>
      <c r="P32" s="399">
        <v>219</v>
      </c>
      <c r="Q32" s="400"/>
      <c r="R32" s="399">
        <v>235</v>
      </c>
      <c r="S32" s="396"/>
      <c r="T32" s="397"/>
      <c r="U32" s="14"/>
      <c r="V32" s="15"/>
      <c r="W32" s="15"/>
      <c r="X32" s="15"/>
      <c r="Y32" s="4"/>
      <c r="Z32" s="4"/>
      <c r="AA32" s="398" t="s">
        <v>77</v>
      </c>
      <c r="AB32" s="399">
        <v>42</v>
      </c>
      <c r="AC32" s="400"/>
      <c r="AD32" s="399">
        <v>45</v>
      </c>
      <c r="AE32" s="396"/>
      <c r="AF32" s="397"/>
      <c r="AG32" s="14"/>
      <c r="AH32" s="15"/>
      <c r="AI32" s="15"/>
      <c r="AJ32" s="15"/>
    </row>
    <row r="33" spans="1:36" ht="13.5" customHeight="1" x14ac:dyDescent="0.25">
      <c r="A33" s="15"/>
      <c r="B33" s="4"/>
      <c r="C33" s="393"/>
      <c r="D33" s="395"/>
      <c r="E33" s="395"/>
      <c r="F33" s="395"/>
      <c r="G33" s="396"/>
      <c r="H33" s="397"/>
      <c r="I33" s="14"/>
      <c r="J33" s="15"/>
      <c r="K33" s="15"/>
      <c r="L33" s="15"/>
      <c r="M33" s="18"/>
      <c r="N33" s="4"/>
      <c r="O33" s="393"/>
      <c r="P33" s="395"/>
      <c r="Q33" s="395"/>
      <c r="R33" s="395"/>
      <c r="S33" s="396"/>
      <c r="T33" s="397"/>
      <c r="U33" s="14"/>
      <c r="V33" s="15"/>
      <c r="W33" s="15"/>
      <c r="X33" s="15"/>
      <c r="Y33" s="4"/>
      <c r="Z33" s="4"/>
      <c r="AA33" s="393"/>
      <c r="AB33" s="395"/>
      <c r="AC33" s="395"/>
      <c r="AD33" s="395"/>
      <c r="AE33" s="396"/>
      <c r="AF33" s="397"/>
      <c r="AG33" s="14"/>
      <c r="AH33" s="15"/>
      <c r="AI33" s="15"/>
      <c r="AJ33" s="15"/>
    </row>
    <row r="34" spans="1:36" ht="13.5" customHeight="1" x14ac:dyDescent="0.25">
      <c r="A34" s="15"/>
      <c r="B34" s="4"/>
      <c r="C34" s="398" t="s">
        <v>87</v>
      </c>
      <c r="D34" s="401">
        <v>1.24</v>
      </c>
      <c r="E34" s="395"/>
      <c r="F34" s="395"/>
      <c r="G34" s="396"/>
      <c r="H34" s="397"/>
      <c r="I34" s="14"/>
      <c r="J34" s="15"/>
      <c r="K34" s="15"/>
      <c r="L34" s="15"/>
      <c r="M34" s="18"/>
      <c r="N34" s="4"/>
      <c r="O34" s="398"/>
      <c r="P34" s="395"/>
      <c r="Q34" s="395"/>
      <c r="R34" s="395"/>
      <c r="S34" s="396"/>
      <c r="T34" s="397"/>
      <c r="U34" s="14"/>
      <c r="V34" s="15"/>
      <c r="W34" s="15"/>
      <c r="X34" s="15"/>
      <c r="Y34" s="4"/>
      <c r="Z34" s="4"/>
      <c r="AA34" s="398"/>
      <c r="AB34" s="395"/>
      <c r="AC34" s="395"/>
      <c r="AD34" s="395"/>
      <c r="AE34" s="396"/>
      <c r="AF34" s="397"/>
      <c r="AG34" s="14"/>
      <c r="AH34" s="15"/>
      <c r="AI34" s="15"/>
      <c r="AJ34" s="15"/>
    </row>
    <row r="35" spans="1:36" ht="13.5" customHeight="1" x14ac:dyDescent="0.25">
      <c r="A35" s="15"/>
      <c r="B35" s="4"/>
      <c r="C35" s="402"/>
      <c r="D35" s="403"/>
      <c r="E35" s="403"/>
      <c r="F35" s="403"/>
      <c r="G35" s="404"/>
      <c r="H35" s="405"/>
      <c r="I35" s="4"/>
      <c r="J35" s="4"/>
      <c r="K35" s="4"/>
      <c r="L35" s="4"/>
      <c r="M35" s="4"/>
      <c r="N35" s="4"/>
      <c r="O35" s="402"/>
      <c r="P35" s="403"/>
      <c r="Q35" s="403"/>
      <c r="R35" s="403"/>
      <c r="S35" s="404"/>
      <c r="T35" s="405"/>
      <c r="U35" s="4"/>
      <c r="V35" s="4"/>
      <c r="W35" s="4"/>
      <c r="X35" s="4"/>
      <c r="Y35" s="4"/>
      <c r="Z35" s="4"/>
      <c r="AA35" s="402"/>
      <c r="AB35" s="403"/>
      <c r="AC35" s="403"/>
      <c r="AD35" s="403"/>
      <c r="AE35" s="404"/>
      <c r="AF35" s="405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1" t="s">
        <v>89</v>
      </c>
      <c r="D39" s="412" t="s">
        <v>88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D34" sqref="D34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47" t="s">
        <v>78</v>
      </c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1" t="s">
        <v>68</v>
      </c>
      <c r="X2" s="442"/>
      <c r="Y2" s="442"/>
      <c r="Z2" s="442"/>
      <c r="AA2" s="442"/>
      <c r="AB2" s="442"/>
      <c r="AC2" s="443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38" t="s">
        <v>12</v>
      </c>
      <c r="E3" s="439"/>
      <c r="F3" s="439"/>
      <c r="G3" s="439"/>
      <c r="H3" s="440"/>
      <c r="I3" s="448" t="s">
        <v>13</v>
      </c>
      <c r="J3" s="449"/>
      <c r="K3" s="450"/>
      <c r="L3" s="190"/>
      <c r="M3" s="190"/>
      <c r="N3" s="317"/>
      <c r="O3" s="289"/>
      <c r="P3" s="289"/>
      <c r="Q3" s="444" t="s">
        <v>77</v>
      </c>
      <c r="R3" s="445"/>
      <c r="S3" s="445"/>
      <c r="T3" s="445"/>
      <c r="U3" s="446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36" t="s">
        <v>14</v>
      </c>
      <c r="AG3" s="437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>
        <f>EINGABE!D15</f>
        <v>0</v>
      </c>
      <c r="E5" s="237">
        <f>EINGABE!L18</f>
        <v>0</v>
      </c>
      <c r="F5" s="198">
        <v>0</v>
      </c>
      <c r="G5" s="230">
        <f>E5+F5</f>
        <v>0</v>
      </c>
      <c r="H5" s="233" t="e">
        <f t="shared" ref="H5:H31" si="0">E5/D5</f>
        <v>#DIV/0!</v>
      </c>
      <c r="I5" s="244">
        <f>EINGABE!F15</f>
        <v>0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#DIV/0!</v>
      </c>
      <c r="N5" s="253">
        <f t="shared" ref="N5:N31" si="2">G5+L5</f>
        <v>0</v>
      </c>
      <c r="O5" s="254">
        <f t="shared" ref="O5:O31" si="3">D5+I5</f>
        <v>0</v>
      </c>
      <c r="P5" s="255">
        <f>ROUND(O5/$P$34,0)</f>
        <v>0</v>
      </c>
      <c r="Q5" s="179" t="e">
        <f>VLOOKUP(P5,GRENZWERTE_ALL!$A$11:$I$1090,4)</f>
        <v>#N/A</v>
      </c>
      <c r="R5" s="146" t="e">
        <f>VLOOKUP(P5,GRENZWERTE_ALL!$A$11:$I$1090,5)</f>
        <v>#N/A</v>
      </c>
      <c r="S5" s="223" t="e">
        <f t="shared" ref="S5:S31" si="4">D5*Q5</f>
        <v>#N/A</v>
      </c>
      <c r="T5" s="224" t="e">
        <f t="shared" ref="T5:T31" si="5">I5*R5</f>
        <v>#N/A</v>
      </c>
      <c r="U5" s="147" t="e">
        <f>SUM(S5:T5)</f>
        <v>#N/A</v>
      </c>
      <c r="V5" s="148" t="e">
        <f>IF(N5&gt;=U5,N5-U5,0)</f>
        <v>#N/A</v>
      </c>
      <c r="W5" s="212" t="e">
        <f>IF(V5&gt;U5/10,U5/10,V5)</f>
        <v>#N/A</v>
      </c>
      <c r="X5" s="213" t="e">
        <f>IF(V5&gt;2*W5,W5,V5-W5)</f>
        <v>#N/A</v>
      </c>
      <c r="Y5" s="213" t="e">
        <f>IF(V5&gt;3*W5,W5,V5-W5-X5)</f>
        <v>#N/A</v>
      </c>
      <c r="Z5" s="213" t="e">
        <f>IF(V5&gt;4*W5,W5,V5-W5-X5-Y5)</f>
        <v>#N/A</v>
      </c>
      <c r="AA5" s="213" t="e">
        <f>IF(V5&gt;5*W5,Z5,V5-W5-X5-Y5-Z5)</f>
        <v>#N/A</v>
      </c>
      <c r="AB5" s="213" t="e">
        <f>IF(V5&gt;6*W5,AA5,V5-W5-X5-Y5-Z5-AA5)</f>
        <v>#N/A</v>
      </c>
      <c r="AC5" s="214" t="e">
        <f>V5-W5-X5-Y5-Z5-AA5-AB5</f>
        <v>#N/A</v>
      </c>
      <c r="AD5" s="265" t="e">
        <f>U5+W5+X5+Y5+Z5+AA5+AB5+AC5</f>
        <v>#N/A</v>
      </c>
      <c r="AE5" s="268" t="e">
        <f>U5*$U$34</f>
        <v>#N/A</v>
      </c>
      <c r="AF5" s="273" t="e">
        <f t="shared" ref="AF5:AF31" si="6">(W5*$W$4+X5*$X$4+Y5*$Y$4+Z5*$Z$4+AA5*$AA$4+AB5*$AB$4+AC5*$AC$4)*$U$34</f>
        <v>#N/A</v>
      </c>
      <c r="AG5" s="273" t="e">
        <f t="shared" ref="AG5:AG31" si="7">AF5*$AH$3</f>
        <v>#N/A</v>
      </c>
      <c r="AH5" s="274" t="e">
        <f>AE5+AG5</f>
        <v>#N/A</v>
      </c>
      <c r="AI5" s="281" t="e">
        <f>IF(AH5&gt;=N5*$U$34,0,N5*$U$34-AH5)</f>
        <v>#N/A</v>
      </c>
      <c r="AJ5" s="282" t="e">
        <f>IF(AI5=0,0,100-AH5*100/($U$34*N5))</f>
        <v>#N/A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 t="e">
        <f>EINGABE!P15</f>
        <v>#REF!</v>
      </c>
      <c r="E6" s="239" t="e">
        <f>EINGABE!X18</f>
        <v>#REF!</v>
      </c>
      <c r="F6" s="199">
        <v>0</v>
      </c>
      <c r="G6" s="231" t="e">
        <f>E6+F6</f>
        <v>#REF!</v>
      </c>
      <c r="H6" s="234" t="e">
        <f t="shared" si="0"/>
        <v>#REF!</v>
      </c>
      <c r="I6" s="246" t="e">
        <f>EINGABE!R15</f>
        <v>#REF!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#REF!</v>
      </c>
      <c r="N6" s="256" t="e">
        <f t="shared" si="2"/>
        <v>#REF!</v>
      </c>
      <c r="O6" s="257" t="e">
        <f t="shared" si="3"/>
        <v>#REF!</v>
      </c>
      <c r="P6" s="258" t="e">
        <f>ROUND(O6/$P$36,0)</f>
        <v>#REF!</v>
      </c>
      <c r="Q6" s="180" t="e">
        <f>VLOOKUP(P6,GRENZWERTE_ALL!$A$11:$I$1090,6)</f>
        <v>#REF!</v>
      </c>
      <c r="R6" s="150" t="e">
        <f>VLOOKUP(P6,GRENZWERTE_ALL!$A$11:$I$1090,7)</f>
        <v>#REF!</v>
      </c>
      <c r="S6" s="225" t="e">
        <f t="shared" si="4"/>
        <v>#REF!</v>
      </c>
      <c r="T6" s="226" t="e">
        <f t="shared" si="5"/>
        <v>#REF!</v>
      </c>
      <c r="U6" s="151" t="e">
        <f t="shared" ref="U6:U31" si="9">SUM(S6:T6)</f>
        <v>#REF!</v>
      </c>
      <c r="V6" s="152" t="e">
        <f t="shared" ref="V6:V31" si="10">IF(N6&gt;=U6,N6-U6,0)</f>
        <v>#REF!</v>
      </c>
      <c r="W6" s="215" t="e">
        <f t="shared" ref="W6:W31" si="11">IF(V6&gt;U6/10,U6/10,V6)</f>
        <v>#REF!</v>
      </c>
      <c r="X6" s="216" t="e">
        <f t="shared" ref="X6:X31" si="12">IF(V6&gt;2*W6,W6,V6-W6)</f>
        <v>#REF!</v>
      </c>
      <c r="Y6" s="216" t="e">
        <f t="shared" ref="Y6:Y31" si="13">IF(V6&gt;3*W6,W6,V6-W6-X6)</f>
        <v>#REF!</v>
      </c>
      <c r="Z6" s="216" t="e">
        <f t="shared" ref="Z6:Z31" si="14">IF(V6&gt;4*W6,W6,V6-W6-X6-Y6)</f>
        <v>#REF!</v>
      </c>
      <c r="AA6" s="216" t="e">
        <f t="shared" ref="AA6:AA31" si="15">IF(V6&gt;5*W6,Z6,V6-W6-X6-Y6-Z6)</f>
        <v>#REF!</v>
      </c>
      <c r="AB6" s="216" t="e">
        <f t="shared" ref="AB6:AB31" si="16">IF(V6&gt;6*W6,AA6,V6-W6-X6-Y6-Z6-AA6)</f>
        <v>#REF!</v>
      </c>
      <c r="AC6" s="217" t="e">
        <f t="shared" ref="AC6:AC31" si="17">V6-W6-X6-Y6-Z6-AA6-AB6</f>
        <v>#REF!</v>
      </c>
      <c r="AD6" s="266" t="e">
        <f t="shared" ref="AD6:AD31" si="18">U6+W6+X6+Y6+Z6+AA6+AB6+AC6</f>
        <v>#REF!</v>
      </c>
      <c r="AE6" s="269" t="e">
        <f>U6*$U$36</f>
        <v>#REF!</v>
      </c>
      <c r="AF6" s="275" t="e">
        <f>(W6*$W$4+X6*$X$4+Y6*$Y$4+Z6*$Z$4+AA6*$AA$4+AB6*$AB$4+AC6*$AC$4)*$U$36</f>
        <v>#REF!</v>
      </c>
      <c r="AG6" s="275" t="e">
        <f t="shared" si="7"/>
        <v>#REF!</v>
      </c>
      <c r="AH6" s="276" t="e">
        <f t="shared" ref="AH6:AH31" si="19">AE6+AG6</f>
        <v>#REF!</v>
      </c>
      <c r="AI6" s="283" t="e">
        <f>IF(AH6&gt;=N6*$U$36,0,N6*$U$36-AH6)</f>
        <v>#REF!</v>
      </c>
      <c r="AJ6" s="284" t="e">
        <f>IF(AI6=0,0,100-AH6*100/($U$36*N6))</f>
        <v>#REF!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 t="e">
        <f>EINGABE!AB15</f>
        <v>#REF!</v>
      </c>
      <c r="E7" s="241" t="e">
        <f>EINGABE!AJ18</f>
        <v>#REF!</v>
      </c>
      <c r="F7" s="200">
        <v>0</v>
      </c>
      <c r="G7" s="232" t="e">
        <f t="shared" ref="G7:G31" si="20">E7+F7</f>
        <v>#REF!</v>
      </c>
      <c r="H7" s="235" t="e">
        <f t="shared" si="0"/>
        <v>#REF!</v>
      </c>
      <c r="I7" s="248" t="e">
        <f>EINGABE!AD15</f>
        <v>#REF!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#REF!</v>
      </c>
      <c r="N7" s="259" t="e">
        <f t="shared" si="2"/>
        <v>#REF!</v>
      </c>
      <c r="O7" s="260" t="e">
        <f t="shared" si="3"/>
        <v>#REF!</v>
      </c>
      <c r="P7" s="261" t="e">
        <f>ROUND(O7/$P$38,0)</f>
        <v>#REF!</v>
      </c>
      <c r="Q7" s="182" t="e">
        <f>VLOOKUP(P7,GRENZWERTE_ALL!$A$11:$I$1090,8)</f>
        <v>#REF!</v>
      </c>
      <c r="R7" s="183" t="e">
        <f>VLOOKUP(P7,GRENZWERTE_ALL!$A$11:$I$1090,9)</f>
        <v>#REF!</v>
      </c>
      <c r="S7" s="227" t="e">
        <f t="shared" si="4"/>
        <v>#REF!</v>
      </c>
      <c r="T7" s="228" t="e">
        <f t="shared" si="5"/>
        <v>#REF!</v>
      </c>
      <c r="U7" s="184" t="e">
        <f t="shared" si="9"/>
        <v>#REF!</v>
      </c>
      <c r="V7" s="185" t="e">
        <f t="shared" si="10"/>
        <v>#REF!</v>
      </c>
      <c r="W7" s="218" t="e">
        <f t="shared" si="11"/>
        <v>#REF!</v>
      </c>
      <c r="X7" s="219" t="e">
        <f t="shared" si="12"/>
        <v>#REF!</v>
      </c>
      <c r="Y7" s="219" t="e">
        <f t="shared" si="13"/>
        <v>#REF!</v>
      </c>
      <c r="Z7" s="219" t="e">
        <f t="shared" si="14"/>
        <v>#REF!</v>
      </c>
      <c r="AA7" s="219" t="e">
        <f t="shared" si="15"/>
        <v>#REF!</v>
      </c>
      <c r="AB7" s="219" t="e">
        <f t="shared" si="16"/>
        <v>#REF!</v>
      </c>
      <c r="AC7" s="220" t="e">
        <f t="shared" si="17"/>
        <v>#REF!</v>
      </c>
      <c r="AD7" s="267" t="e">
        <f t="shared" si="18"/>
        <v>#REF!</v>
      </c>
      <c r="AE7" s="270" t="e">
        <f>U7*$U$38</f>
        <v>#REF!</v>
      </c>
      <c r="AF7" s="277" t="e">
        <f>(W7*$W$4+X7*$X$4+Y7*$Y$4+Z7*$Z$4+AA7*$AA$4+AB7*$AB$4+AC7*$AC$4)*$U$38</f>
        <v>#REF!</v>
      </c>
      <c r="AG7" s="277" t="e">
        <f t="shared" si="7"/>
        <v>#REF!</v>
      </c>
      <c r="AH7" s="278" t="e">
        <f t="shared" si="19"/>
        <v>#REF!</v>
      </c>
      <c r="AI7" s="285" t="e">
        <f>IF(AH7&gt;=N7*$U$38,0,N7*$U$38-AH7)</f>
        <v>#REF!</v>
      </c>
      <c r="AJ7" s="286" t="e">
        <f>IF(AI7=0,0,100-AH7*100/($U$38*N7))</f>
        <v>#REF!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55" t="s">
        <v>62</v>
      </c>
      <c r="O34" s="456"/>
      <c r="P34" s="318">
        <f>EINGABE!D12</f>
        <v>1</v>
      </c>
      <c r="Q34" s="301"/>
      <c r="R34" s="301"/>
      <c r="S34" s="455" t="s">
        <v>65</v>
      </c>
      <c r="T34" s="456"/>
      <c r="U34" s="319">
        <f>EINGABE!D10</f>
        <v>1.24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53" t="s">
        <v>63</v>
      </c>
      <c r="O36" s="454"/>
      <c r="P36" s="318" t="e">
        <f>EINGABE!P12</f>
        <v>#REF!</v>
      </c>
      <c r="Q36" s="306"/>
      <c r="R36" s="306"/>
      <c r="S36" s="453" t="s">
        <v>66</v>
      </c>
      <c r="T36" s="454"/>
      <c r="U36" s="319">
        <f>EINGABE!P10</f>
        <v>1.24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51" t="s">
        <v>64</v>
      </c>
      <c r="O38" s="452"/>
      <c r="P38" s="318" t="e">
        <f>EINGABE!AB12</f>
        <v>#REF!</v>
      </c>
      <c r="Q38" s="301"/>
      <c r="R38" s="301"/>
      <c r="S38" s="451" t="s">
        <v>67</v>
      </c>
      <c r="T38" s="452"/>
      <c r="U38" s="319">
        <f>EINGABE!AB10</f>
        <v>1.24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N38:O38"/>
    <mergeCell ref="N36:O36"/>
    <mergeCell ref="N34:O34"/>
    <mergeCell ref="S34:T34"/>
    <mergeCell ref="S36:T36"/>
    <mergeCell ref="S38:T38"/>
    <mergeCell ref="AF3:AG3"/>
    <mergeCell ref="D3:H3"/>
    <mergeCell ref="W2:AC2"/>
    <mergeCell ref="Q3:U3"/>
    <mergeCell ref="D1:T1"/>
    <mergeCell ref="I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D34" sqref="D34"/>
      <selection pane="bottomLeft" activeCell="D34" sqref="D34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7" t="s">
        <v>43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9" ht="17.25" customHeight="1" x14ac:dyDescent="0.2">
      <c r="B2" s="36"/>
      <c r="C2" s="37"/>
      <c r="D2" s="459" t="s">
        <v>44</v>
      </c>
      <c r="E2" s="460"/>
      <c r="F2" s="461" t="s">
        <v>45</v>
      </c>
      <c r="G2" s="462"/>
      <c r="H2" s="463" t="s">
        <v>61</v>
      </c>
      <c r="I2" s="464"/>
      <c r="K2" s="465" t="s">
        <v>44</v>
      </c>
      <c r="L2" s="465"/>
      <c r="M2" s="465" t="s">
        <v>45</v>
      </c>
      <c r="N2" s="465"/>
      <c r="O2" s="458" t="s">
        <v>46</v>
      </c>
      <c r="P2" s="458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2025-06-16T10:34:10Z</dcterms:modified>
</cp:coreProperties>
</file>