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\"/>
    </mc:Choice>
  </mc:AlternateContent>
  <xr:revisionPtr revIDLastSave="0" documentId="13_ncr:1_{8FDFAB92-57F7-414F-A88F-641E500FA6C4}" xr6:coauthVersionLast="47" xr6:coauthVersionMax="47" xr10:uidLastSave="{00000000-0000-0000-0000-000000000000}"/>
  <workbookProtection workbookAlgorithmName="SHA-512" workbookHashValue="TXkS7G0CYt/f7hEW5wkJceYMtpdOc5PeQeO+VH4SK19tGVtpHsvdyzHlsKCGHmOV4o8pfIkIpi+r76dPGY2fgQ==" workbookSaltValue="UNajoLQLUtP+1AxQGmyIBg==" workbookSpinCount="100000" lockStructure="1"/>
  <bookViews>
    <workbookView xWindow="810" yWindow="88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0" l="1"/>
  <c r="AD7" i="10"/>
  <c r="AB7" i="10"/>
  <c r="P10" i="10"/>
  <c r="R7" i="10"/>
  <c r="P7" i="10"/>
  <c r="D10" i="10"/>
  <c r="F7" i="10"/>
  <c r="D7" i="10"/>
  <c r="H15" i="11" l="1"/>
  <c r="L15" i="11" l="1"/>
  <c r="J8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H18" i="11" s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L18" i="11" s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<sst xmlns="http://schemas.openxmlformats.org/spreadsheetml/2006/main" count="166" uniqueCount="91">
  <si>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</si>
  <si>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</si>
  <si>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</si>
  <si>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</si>
  <si>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</si>
  <si>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</si>
  <si>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</si>
  <si>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</si>
  <si>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</si>
  <si>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</si>
  <si>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</si>
  <si>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</si>
  <si>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</si>
  <si>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</si>
  <si>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</si>
  <si>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</si>
  <si>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</si>
  <si>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</si>
  <si>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</si>
  <si>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</si>
  <si>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</si>
  <si>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</si>
  <si>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</si>
  <si>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</si>
  <si>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</si>
  <si>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</si>
  <si>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</si>
  <si>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</si>
  <si>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</si>
  <si>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</si>
  <si>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</si>
  <si>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</si>
  <si>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</si>
  <si>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</si>
  <si>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</si>
  <si>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</si>
  <si>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</si>
  <si>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</si>
  <si>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</si>
  <si>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</si>
  <si>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</si>
  <si>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</si>
  <si>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</si>
  <si>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</si>
  <si>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</si>
  <si>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</si>
  <si>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</si>
  <si>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</si>
  <si>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</si>
  <si>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</si>
  <si>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</si>
  <si>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</si>
  <si>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</si>
  <si>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</si>
  <si>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</si>
  <si>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</si>
  <si>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</si>
  <si>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</si>
  <si>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</si>
  <si>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</si>
  <si>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</si>
  <si>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</si>
  <si>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</si>
  <si>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</si>
  <si>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</si>
  <si>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</si>
  <si>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</si>
  <si>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</si>
  <si>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</si>
  <si>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</si>
  <si>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</si>
  <si>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</si>
  <si>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</si>
  <si>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</si>
  <si>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</si>
  <si>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</si>
  <si>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</si>
  <si>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</si>
  <si>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</si>
  <si>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</si>
  <si>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</si>
  <si>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</si>
  <si>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</si>
  <si>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</si>
  <si>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</si>
  <si>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</si>
  <si>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</si>
  <si>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</si>
  <si>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</si>
  <si>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</si>
  <si>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rPr>
        <b/>
        <sz val="21"/>
        <color theme="0"/>
        <rFont val="Bahnschrift Light"/>
        <family val="2"/>
      </rPr>
      <t xml:space="preserve">HVM-RECHNER
</t>
    </r>
    <r>
      <rPr>
        <sz val="12"/>
        <color theme="0" tint="-0.14999847407452621"/>
        <rFont val="Bahnschrift Light"/>
        <family val="2"/>
      </rPr>
      <t xml:space="preserve">für </t>
    </r>
    <r>
      <rPr>
        <b/>
        <sz val="12"/>
        <color theme="0"/>
        <rFont val="Bahnschrift Light"/>
        <family val="2"/>
      </rPr>
      <t>Zahnärzte</t>
    </r>
    <r>
      <rPr>
        <sz val="12"/>
        <color theme="0" tint="-0.14999847407452621"/>
        <rFont val="Bahnschrift Light"/>
        <family val="2"/>
      </rPr>
      <t xml:space="preserve"> –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</si>
</sst>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b/>
      <sz val="21"/>
      <color theme="0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b/>
      <sz val="12"/>
      <color theme="0"/>
      <name val="Bahnschrift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4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4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3" xfId="2" applyFont="1" applyFill="1" applyBorder="1" applyAlignment="1">
      <alignment horizontal="left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72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1" fontId="55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3" t="s">
        <v>90</v>
      </c>
      <c r="G5" s="424"/>
      <c r="H5" s="424"/>
      <c r="I5" s="424"/>
      <c r="J5" s="424"/>
      <c r="K5" s="424"/>
      <c r="L5" s="424"/>
      <c r="M5" s="424"/>
      <c r="N5" s="424"/>
      <c r="O5" s="425"/>
      <c r="P5" s="379"/>
      <c r="Q5" s="370"/>
      <c r="R5" s="416"/>
      <c r="S5" s="417"/>
      <c r="T5" s="417"/>
      <c r="U5" s="417"/>
      <c r="V5" s="417"/>
      <c r="W5" s="417"/>
      <c r="X5" s="417"/>
      <c r="Y5" s="417"/>
      <c r="Z5" s="417"/>
      <c r="AA5" s="418"/>
      <c r="AB5" s="370"/>
      <c r="AC5" s="370"/>
      <c r="AD5" s="416"/>
      <c r="AE5" s="417"/>
      <c r="AF5" s="417"/>
      <c r="AG5" s="417"/>
      <c r="AH5" s="417"/>
      <c r="AI5" s="417"/>
      <c r="AJ5" s="417"/>
      <c r="AK5" s="417"/>
      <c r="AL5" s="417"/>
      <c r="AM5" s="418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13" t="str">
        <f>IF(AND(OR(AND(ISNUMBER(H14),H14&lt;&gt;0),AND(ISNUMBER(J14),J14&lt;&gt;0),AND(ISNUMBER(L14),L14&lt;&gt;0)),AND(ISNUMBER(N14),N14&lt;&gt;0)),"Für Punkte einzeln: Bei GESAMT = 0 !","")</f>
        <v/>
      </c>
      <c r="M15" s="413"/>
      <c r="N15" s="413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14" t="s">
        <v>86</v>
      </c>
      <c r="M17" s="414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9" t="e">
        <f>EINGABE!D22</f>
        <v>#N/A</v>
      </c>
      <c r="I18" s="420"/>
      <c r="J18" s="331"/>
      <c r="K18" s="331"/>
      <c r="L18" s="426" t="e">
        <f>EINGABE!D25</f>
        <v>#N/A</v>
      </c>
      <c r="M18" s="427"/>
      <c r="N18" s="331"/>
      <c r="O18" s="332"/>
      <c r="P18" s="370"/>
      <c r="Q18" s="370"/>
      <c r="R18" s="382"/>
      <c r="S18" s="327"/>
      <c r="T18" s="419"/>
      <c r="U18" s="420"/>
      <c r="V18" s="331"/>
      <c r="W18" s="331"/>
      <c r="X18" s="421"/>
      <c r="Y18" s="422"/>
      <c r="Z18" s="331"/>
      <c r="AA18" s="383"/>
      <c r="AB18" s="370"/>
      <c r="AC18" s="376"/>
      <c r="AD18" s="382"/>
      <c r="AE18" s="327"/>
      <c r="AF18" s="419"/>
      <c r="AG18" s="420"/>
      <c r="AH18" s="331"/>
      <c r="AI18" s="331"/>
      <c r="AJ18" s="421"/>
      <c r="AK18" s="422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5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</row>
    <row r="33" spans="1:76" x14ac:dyDescent="0.25">
      <c r="A33" s="415"/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5"/>
      <c r="BD33" s="415"/>
      <c r="BE33" s="415"/>
      <c r="BF33" s="415"/>
      <c r="BG33" s="415"/>
      <c r="BH33" s="415"/>
      <c r="BI33" s="415"/>
      <c r="BJ33" s="415"/>
      <c r="BK33" s="415"/>
      <c r="BL33" s="415"/>
      <c r="BM33" s="415"/>
      <c r="BN33" s="415"/>
      <c r="BO33" s="415"/>
      <c r="BP33" s="415"/>
      <c r="BQ33" s="415"/>
      <c r="BR33" s="415"/>
      <c r="BS33" s="415"/>
      <c r="BT33" s="415"/>
      <c r="BU33" s="415"/>
      <c r="BV33" s="415"/>
      <c r="BW33" s="415"/>
      <c r="BX33" s="415"/>
    </row>
    <row r="34" spans="1:76" x14ac:dyDescent="0.25">
      <c r="A34" s="415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</row>
    <row r="35" spans="1:76" x14ac:dyDescent="0.25">
      <c r="A35" s="415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</row>
    <row r="36" spans="1:76" x14ac:dyDescent="0.25">
      <c r="A36" s="415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415"/>
      <c r="BI36" s="415"/>
      <c r="BJ36" s="415"/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415"/>
      <c r="BW36" s="415"/>
      <c r="BX36" s="415"/>
    </row>
    <row r="37" spans="1:76" x14ac:dyDescent="0.25">
      <c r="A37" s="415"/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415"/>
      <c r="AL37" s="415"/>
      <c r="AM37" s="415"/>
      <c r="AN37" s="415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415"/>
      <c r="BB37" s="415"/>
      <c r="BC37" s="415"/>
      <c r="BD37" s="415"/>
      <c r="BE37" s="415"/>
      <c r="BF37" s="415"/>
      <c r="BG37" s="415"/>
      <c r="BH37" s="415"/>
      <c r="BI37" s="415"/>
      <c r="BJ37" s="415"/>
      <c r="BK37" s="415"/>
      <c r="BL37" s="415"/>
      <c r="BM37" s="415"/>
      <c r="BN37" s="415"/>
      <c r="BO37" s="415"/>
      <c r="BP37" s="415"/>
      <c r="BQ37" s="415"/>
      <c r="BR37" s="415"/>
      <c r="BS37" s="415"/>
      <c r="BT37" s="415"/>
      <c r="BU37" s="415"/>
      <c r="BV37" s="415"/>
      <c r="BW37" s="415"/>
      <c r="BX37" s="415"/>
    </row>
    <row r="38" spans="1:76" x14ac:dyDescent="0.25">
      <c r="A38" s="415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  <c r="BR38" s="415"/>
      <c r="BS38" s="415"/>
      <c r="BT38" s="415"/>
      <c r="BU38" s="415"/>
      <c r="BV38" s="415"/>
      <c r="BW38" s="415"/>
      <c r="BX38" s="415"/>
    </row>
    <row r="39" spans="1:76" x14ac:dyDescent="0.25">
      <c r="A39" s="415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415"/>
      <c r="BB39" s="415"/>
      <c r="BC39" s="415"/>
      <c r="BD39" s="415"/>
      <c r="BE39" s="415"/>
      <c r="BF39" s="415"/>
      <c r="BG39" s="415"/>
      <c r="BH39" s="415"/>
      <c r="BI39" s="415"/>
      <c r="BJ39" s="415"/>
      <c r="BK39" s="415"/>
      <c r="BL39" s="415"/>
      <c r="BM39" s="415"/>
      <c r="BN39" s="415"/>
      <c r="BO39" s="415"/>
      <c r="BP39" s="415"/>
      <c r="BQ39" s="415"/>
      <c r="BR39" s="415"/>
      <c r="BS39" s="415"/>
      <c r="BT39" s="415"/>
      <c r="BU39" s="415"/>
      <c r="BV39" s="415"/>
      <c r="BW39" s="415"/>
      <c r="BX39" s="415"/>
    </row>
    <row r="40" spans="1:76" x14ac:dyDescent="0.25">
      <c r="A40" s="415"/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5"/>
      <c r="BL40" s="415"/>
      <c r="BM40" s="415"/>
      <c r="BN40" s="415"/>
      <c r="BO40" s="415"/>
      <c r="BP40" s="415"/>
      <c r="BQ40" s="415"/>
      <c r="BR40" s="415"/>
      <c r="BS40" s="415"/>
      <c r="BT40" s="415"/>
      <c r="BU40" s="415"/>
      <c r="BV40" s="415"/>
      <c r="BW40" s="415"/>
      <c r="BX40" s="415"/>
    </row>
    <row r="41" spans="1:76" x14ac:dyDescent="0.25">
      <c r="A41" s="415"/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</row>
    <row r="42" spans="1:76" x14ac:dyDescent="0.25">
      <c r="A42" s="415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</row>
    <row r="43" spans="1:76" x14ac:dyDescent="0.25">
      <c r="A43" s="415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415"/>
      <c r="BB43" s="415"/>
      <c r="BC43" s="415"/>
      <c r="BD43" s="415"/>
      <c r="BE43" s="415"/>
      <c r="BF43" s="415"/>
      <c r="BG43" s="415"/>
      <c r="BH43" s="415"/>
      <c r="BI43" s="415"/>
      <c r="BJ43" s="415"/>
      <c r="BK43" s="415"/>
      <c r="BL43" s="415"/>
      <c r="BM43" s="415"/>
      <c r="BN43" s="415"/>
      <c r="BO43" s="415"/>
      <c r="BP43" s="415"/>
      <c r="BQ43" s="415"/>
      <c r="BR43" s="415"/>
      <c r="BS43" s="415"/>
      <c r="BT43" s="415"/>
      <c r="BU43" s="415"/>
      <c r="BV43" s="415"/>
      <c r="BW43" s="415"/>
      <c r="BX43" s="415"/>
    </row>
    <row r="44" spans="1:76" x14ac:dyDescent="0.25">
      <c r="A44" s="415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5"/>
      <c r="BB44" s="415"/>
      <c r="BC44" s="415"/>
      <c r="BD44" s="415"/>
      <c r="BE44" s="415"/>
      <c r="BF44" s="415"/>
      <c r="BG44" s="415"/>
      <c r="BH44" s="415"/>
      <c r="BI44" s="415"/>
      <c r="BJ44" s="415"/>
      <c r="BK44" s="415"/>
      <c r="BL44" s="415"/>
      <c r="BM44" s="415"/>
      <c r="BN44" s="415"/>
      <c r="BO44" s="415"/>
      <c r="BP44" s="415"/>
      <c r="BQ44" s="415"/>
      <c r="BR44" s="415"/>
      <c r="BS44" s="415"/>
      <c r="BT44" s="415"/>
      <c r="BU44" s="415"/>
      <c r="BV44" s="415"/>
      <c r="BW44" s="415"/>
      <c r="BX44" s="415"/>
    </row>
    <row r="45" spans="1:76" x14ac:dyDescent="0.25">
      <c r="A45" s="415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</row>
    <row r="46" spans="1:76" x14ac:dyDescent="0.25">
      <c r="A46" s="415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</row>
    <row r="47" spans="1:76" x14ac:dyDescent="0.25">
      <c r="A47" s="415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</row>
    <row r="48" spans="1:76" x14ac:dyDescent="0.25">
      <c r="A48" s="415"/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</row>
    <row r="49" spans="1:76" x14ac:dyDescent="0.25">
      <c r="A49" s="415"/>
      <c r="B49" s="415"/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415"/>
      <c r="BR49" s="415"/>
      <c r="BS49" s="415"/>
      <c r="BT49" s="415"/>
      <c r="BU49" s="415"/>
      <c r="BV49" s="415"/>
      <c r="BW49" s="415"/>
      <c r="BX49" s="415"/>
    </row>
    <row r="50" spans="1:76" x14ac:dyDescent="0.25">
      <c r="A50" s="415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</row>
    <row r="51" spans="1:76" x14ac:dyDescent="0.25">
      <c r="A51" s="415"/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</row>
    <row r="52" spans="1:76" x14ac:dyDescent="0.25">
      <c r="A52" s="415"/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</row>
    <row r="53" spans="1:76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</row>
    <row r="54" spans="1:76" x14ac:dyDescent="0.25">
      <c r="A54" s="415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</row>
    <row r="55" spans="1:76" x14ac:dyDescent="0.25">
      <c r="A55" s="415"/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</row>
    <row r="56" spans="1:76" x14ac:dyDescent="0.25">
      <c r="A56" s="415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</row>
    <row r="57" spans="1:76" x14ac:dyDescent="0.25">
      <c r="A57" s="415"/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</row>
    <row r="58" spans="1:76" x14ac:dyDescent="0.25">
      <c r="A58" s="415"/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</row>
    <row r="59" spans="1:76" x14ac:dyDescent="0.25">
      <c r="A59" s="415"/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</row>
    <row r="60" spans="1:76" x14ac:dyDescent="0.25">
      <c r="A60" s="415"/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</row>
    <row r="61" spans="1:76" x14ac:dyDescent="0.25">
      <c r="A61" s="415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</row>
    <row r="62" spans="1:76" x14ac:dyDescent="0.25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VfYQtxjgaQXdls74IVnu71OkGW0L8XsfOG/U+9+HqIjJOhPMO5q68p2rZJtxODTGDqHzInjpygPXUW0Qfas1+A==" saltValue="eUtJfxxw1CDRSjgD6l4qdA==" spinCount="100000" sheet="1" objects="1" scenarios="1"/>
  <mergeCells count="12">
    <mergeCell ref="L15:N15"/>
    <mergeCell ref="L17:M17"/>
    <mergeCell ref="A32:BX62"/>
    <mergeCell ref="R5:AA5"/>
    <mergeCell ref="AD5:AM5"/>
    <mergeCell ref="T18:U18"/>
    <mergeCell ref="X18:Y18"/>
    <mergeCell ref="AF18:AG18"/>
    <mergeCell ref="AJ18:AK18"/>
    <mergeCell ref="H18:I18"/>
    <mergeCell ref="F5:O5"/>
    <mergeCell ref="L18:M18"/>
  </mergeCells>
  <conditionalFormatting sqref="H18">
    <cfRule type="cellIs" dxfId="68" priority="166" stopIfTrue="1" operator="equal">
      <formula>0</formula>
    </cfRule>
    <cfRule type="cellIs" dxfId="67" priority="167" stopIfTrue="1" operator="greaterThan">
      <formula>0</formula>
    </cfRule>
  </conditionalFormatting>
  <conditionalFormatting sqref="L18">
    <cfRule type="expression" dxfId="66" priority="138">
      <formula>ISNA(L18)</formula>
    </cfRule>
    <cfRule type="cellIs" dxfId="65" priority="168" stopIfTrue="1" operator="greaterThan">
      <formula>0</formula>
    </cfRule>
  </conditionalFormatting>
  <conditionalFormatting sqref="L18">
    <cfRule type="cellIs" dxfId="64" priority="165" operator="lessThanOrEqual">
      <formula>0</formula>
    </cfRule>
  </conditionalFormatting>
  <conditionalFormatting sqref="H18:I18">
    <cfRule type="expression" dxfId="63" priority="117">
      <formula>ISERROR(H18)</formula>
    </cfRule>
    <cfRule type="expression" dxfId="62" priority="140">
      <formula>ISNA(H18)</formula>
    </cfRule>
  </conditionalFormatting>
  <conditionalFormatting sqref="L18:M18">
    <cfRule type="expression" dxfId="61" priority="116">
      <formula>ISERROR(L18)</formula>
    </cfRule>
  </conditionalFormatting>
  <conditionalFormatting sqref="N14">
    <cfRule type="expression" dxfId="60" priority="63">
      <formula>AND(OR(ISNUMBER(H14),ISNUMBER(J14),ISNUMBER(L14)),OR(H14&lt;&gt;0,J14&lt;&gt;0,L14&lt;&gt;0),OR(NOT(ISNUMBER(N14)),N14=0))</formula>
    </cfRule>
  </conditionalFormatting>
  <conditionalFormatting sqref="H14">
    <cfRule type="expression" dxfId="59" priority="61">
      <formula>AND(ISNUMBER(N14),N14&lt;&gt;0)</formula>
    </cfRule>
  </conditionalFormatting>
  <conditionalFormatting sqref="J14">
    <cfRule type="expression" dxfId="58" priority="60">
      <formula>AND(ISNUMBER(N14),N14&lt;&gt;0)</formula>
    </cfRule>
  </conditionalFormatting>
  <conditionalFormatting sqref="L14">
    <cfRule type="expression" dxfId="57" priority="59">
      <formula>AND(ISNUMBER(N14),N14&lt;&gt;0)</formula>
    </cfRule>
  </conditionalFormatting>
  <conditionalFormatting sqref="H15">
    <cfRule type="expression" dxfId="56" priority="55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F33" sqref="F33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95</v>
      </c>
      <c r="E7" s="408"/>
      <c r="F7" s="407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219</v>
      </c>
      <c r="Q7" s="408"/>
      <c r="R7" s="407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1.24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1.24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1.24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>
        <f>'HVM-RECHNER'!H8</f>
        <v>1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>
        <f>'HVM-RECHNER'!H11</f>
        <v>0</v>
      </c>
      <c r="E15" s="88"/>
      <c r="F15" s="93">
        <f>'HVM-RECHNER'!J11</f>
        <v>0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>
        <f>IF('HVM-RECHNER'!H14="","",'HVM-RECHNER'!H14)</f>
        <v>0</v>
      </c>
      <c r="E18" s="88"/>
      <c r="F18" s="95">
        <f>IF('HVM-RECHNER'!J14="","",'HVM-RECHNER'!J14)</f>
        <v>0</v>
      </c>
      <c r="G18" s="88"/>
      <c r="H18" s="95">
        <f>IF('HVM-RECHNER'!L14="","",'HVM-RECHNER'!L14)</f>
        <v>0</v>
      </c>
      <c r="I18" s="92"/>
      <c r="J18" s="95">
        <f>IF('HVM-RECHNER'!N14="","",'HVM-RECHNER'!N14)</f>
        <v>0</v>
      </c>
      <c r="K18" s="88"/>
      <c r="L18" s="104">
        <f>IF(AND(ISNUMBER(J18),J18&lt;&gt;0),J18,SUM(D18,F18,H18))</f>
        <v>0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#N/A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#REF!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#N/A</v>
      </c>
      <c r="E25" s="92"/>
      <c r="F25" s="27" t="e">
        <f>DETAILS!AJ5</f>
        <v>#N/A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95</v>
      </c>
      <c r="E32" s="400"/>
      <c r="F32" s="399">
        <v>115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219</v>
      </c>
      <c r="Q32" s="400"/>
      <c r="R32" s="399">
        <v>235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87</v>
      </c>
      <c r="D34" s="401">
        <v>1.24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89</v>
      </c>
      <c r="D39" s="412" t="s">
        <v>88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D34" sqref="D34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47" t="s">
        <v>78</v>
      </c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1" t="s">
        <v>68</v>
      </c>
      <c r="X2" s="442"/>
      <c r="Y2" s="442"/>
      <c r="Z2" s="442"/>
      <c r="AA2" s="442"/>
      <c r="AB2" s="442"/>
      <c r="AC2" s="443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38" t="s">
        <v>12</v>
      </c>
      <c r="E3" s="439"/>
      <c r="F3" s="439"/>
      <c r="G3" s="439"/>
      <c r="H3" s="440"/>
      <c r="I3" s="448" t="s">
        <v>13</v>
      </c>
      <c r="J3" s="449"/>
      <c r="K3" s="450"/>
      <c r="L3" s="190"/>
      <c r="M3" s="190"/>
      <c r="N3" s="317"/>
      <c r="O3" s="289"/>
      <c r="P3" s="289"/>
      <c r="Q3" s="444" t="s">
        <v>77</v>
      </c>
      <c r="R3" s="445"/>
      <c r="S3" s="445"/>
      <c r="T3" s="445"/>
      <c r="U3" s="446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36" t="s">
        <v>14</v>
      </c>
      <c r="AG3" s="437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>
        <f>EINGABE!D15</f>
        <v>0</v>
      </c>
      <c r="E5" s="237">
        <f>EINGABE!L18</f>
        <v>0</v>
      </c>
      <c r="F5" s="198">
        <v>0</v>
      </c>
      <c r="G5" s="230">
        <f>E5+F5</f>
        <v>0</v>
      </c>
      <c r="H5" s="233" t="e">
        <f t="shared" ref="H5:H31" si="0">E5/D5</f>
        <v>#DIV/0!</v>
      </c>
      <c r="I5" s="244">
        <f>EINGABE!F15</f>
        <v>0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#DIV/0!</v>
      </c>
      <c r="N5" s="253">
        <f t="shared" ref="N5:N31" si="2">G5+L5</f>
        <v>0</v>
      </c>
      <c r="O5" s="254">
        <f t="shared" ref="O5:O31" si="3">D5+I5</f>
        <v>0</v>
      </c>
      <c r="P5" s="255">
        <f>ROUND(O5/$P$34,0)</f>
        <v>0</v>
      </c>
      <c r="Q5" s="179" t="e">
        <f>VLOOKUP(P5,GRENZWERTE_ALL!$A$11:$I$1090,4)</f>
        <v>#N/A</v>
      </c>
      <c r="R5" s="146" t="e">
        <f>VLOOKUP(P5,GRENZWERTE_ALL!$A$11:$I$1090,5)</f>
        <v>#N/A</v>
      </c>
      <c r="S5" s="223" t="e">
        <f t="shared" ref="S5:S31" si="4">D5*Q5</f>
        <v>#N/A</v>
      </c>
      <c r="T5" s="224" t="e">
        <f t="shared" ref="T5:T31" si="5">I5*R5</f>
        <v>#N/A</v>
      </c>
      <c r="U5" s="147" t="e">
        <f>SUM(S5:T5)</f>
        <v>#N/A</v>
      </c>
      <c r="V5" s="148" t="e">
        <f>IF(N5&gt;=U5,N5-U5,0)</f>
        <v>#N/A</v>
      </c>
      <c r="W5" s="212" t="e">
        <f>IF(V5&gt;U5/10,U5/10,V5)</f>
        <v>#N/A</v>
      </c>
      <c r="X5" s="213" t="e">
        <f>IF(V5&gt;2*W5,W5,V5-W5)</f>
        <v>#N/A</v>
      </c>
      <c r="Y5" s="213" t="e">
        <f>IF(V5&gt;3*W5,W5,V5-W5-X5)</f>
        <v>#N/A</v>
      </c>
      <c r="Z5" s="213" t="e">
        <f>IF(V5&gt;4*W5,W5,V5-W5-X5-Y5)</f>
        <v>#N/A</v>
      </c>
      <c r="AA5" s="213" t="e">
        <f>IF(V5&gt;5*W5,Z5,V5-W5-X5-Y5-Z5)</f>
        <v>#N/A</v>
      </c>
      <c r="AB5" s="213" t="e">
        <f>IF(V5&gt;6*W5,AA5,V5-W5-X5-Y5-Z5-AA5)</f>
        <v>#N/A</v>
      </c>
      <c r="AC5" s="214" t="e">
        <f>V5-W5-X5-Y5-Z5-AA5-AB5</f>
        <v>#N/A</v>
      </c>
      <c r="AD5" s="265" t="e">
        <f>U5+W5+X5+Y5+Z5+AA5+AB5+AC5</f>
        <v>#N/A</v>
      </c>
      <c r="AE5" s="268" t="e">
        <f>U5*$U$34</f>
        <v>#N/A</v>
      </c>
      <c r="AF5" s="273" t="e">
        <f t="shared" ref="AF5:AF31" si="6">(W5*$W$4+X5*$X$4+Y5*$Y$4+Z5*$Z$4+AA5*$AA$4+AB5*$AB$4+AC5*$AC$4)*$U$34</f>
        <v>#N/A</v>
      </c>
      <c r="AG5" s="273" t="e">
        <f t="shared" ref="AG5:AG31" si="7">AF5*$AH$3</f>
        <v>#N/A</v>
      </c>
      <c r="AH5" s="274" t="e">
        <f>AE5+AG5</f>
        <v>#N/A</v>
      </c>
      <c r="AI5" s="281" t="e">
        <f>IF(AH5&gt;=N5*$U$34,0,N5*$U$34-AH5)</f>
        <v>#N/A</v>
      </c>
      <c r="AJ5" s="282" t="e">
        <f>IF(AI5=0,0,100-AH5*100/($U$34*N5))</f>
        <v>#N/A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55" t="s">
        <v>62</v>
      </c>
      <c r="O34" s="456"/>
      <c r="P34" s="318">
        <f>EINGABE!D12</f>
        <v>1</v>
      </c>
      <c r="Q34" s="301"/>
      <c r="R34" s="301"/>
      <c r="S34" s="455" t="s">
        <v>65</v>
      </c>
      <c r="T34" s="456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53" t="s">
        <v>63</v>
      </c>
      <c r="O36" s="454"/>
      <c r="P36" s="318" t="e">
        <f>EINGABE!P12</f>
        <v>#REF!</v>
      </c>
      <c r="Q36" s="306"/>
      <c r="R36" s="306"/>
      <c r="S36" s="453" t="s">
        <v>66</v>
      </c>
      <c r="T36" s="454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51" t="s">
        <v>64</v>
      </c>
      <c r="O38" s="452"/>
      <c r="P38" s="318" t="e">
        <f>EINGABE!AB12</f>
        <v>#REF!</v>
      </c>
      <c r="Q38" s="301"/>
      <c r="R38" s="301"/>
      <c r="S38" s="451" t="s">
        <v>67</v>
      </c>
      <c r="T38" s="452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N38:O38"/>
    <mergeCell ref="N36:O36"/>
    <mergeCell ref="N34:O34"/>
    <mergeCell ref="S34:T34"/>
    <mergeCell ref="S36:T36"/>
    <mergeCell ref="S38:T38"/>
    <mergeCell ref="AF3:AG3"/>
    <mergeCell ref="D3:H3"/>
    <mergeCell ref="W2:AC2"/>
    <mergeCell ref="Q3:U3"/>
    <mergeCell ref="D1:T1"/>
    <mergeCell ref="I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D34" sqref="D34"/>
      <selection pane="bottomLeft" activeCell="D34" sqref="D34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2025-06-16T10:34:10Z</dcterms:modified>
</cp:coreProperties>
</file>