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FINAL\Release\2025\I\"/>
    </mc:Choice>
  </mc:AlternateContent>
  <xr:revisionPtr revIDLastSave="0" documentId="13_ncr:1_{956CE037-4F0D-42ED-B240-5FFD7E850FDD}" xr6:coauthVersionLast="47" xr6:coauthVersionMax="47" xr10:uidLastSave="{00000000-0000-0000-0000-000000000000}"/>
  <workbookProtection workbookAlgorithmName="SHA-512" workbookHashValue="jftf1IDUpWNW4w0rQ0xJoXyKIXwPrlbzJtGpvl0ImwgG5RZnAYvs47ZHWtryQG+JfcwJ9jHgh84KNbdJymd0Gw==" workbookSaltValue="mnsyV5UiMwJEoz4VofhGxg==" workbookSpinCount="100000" lockStructure="1"/>
  <bookViews>
    <workbookView xWindow="810" yWindow="885" windowWidth="46770" windowHeight="19995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AB10" i="10" l="1"/>
  <c r="AD7" i="10"/>
  <c r="AB7" i="10"/>
  <c r="P10" i="10"/>
  <c r="R7" i="10"/>
  <c r="P7" i="10"/>
  <c r="D10" i="10"/>
  <c r="F7" i="10"/>
  <c r="D7" i="10"/>
  <c r="L15" i="11" l="1"/>
  <c r="H15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F19" i="9" l="1"/>
  <c r="AG19" i="9" s="1"/>
  <c r="AH19" i="9" s="1"/>
  <c r="AI19" i="9" s="1"/>
  <c r="AD20" i="9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R25" i="10"/>
  <c r="S7" i="9" l="1"/>
  <c r="T7" i="9"/>
  <c r="U7" i="9" l="1"/>
  <c r="AE7" i="9" s="1"/>
  <c r="AB22" i="10" l="1"/>
  <c r="H18" i="11" s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L18" i="11" s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Q12" i="9" l="1"/>
  <c r="S12" i="9" s="1"/>
  <c r="R12" i="9"/>
  <c r="T12" i="9" s="1"/>
  <c r="U12" i="9" l="1"/>
  <c r="AE12" i="9" s="1"/>
  <c r="V12" i="9"/>
  <c r="W12" i="9" l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<sst xmlns="http://schemas.openxmlformats.org/spreadsheetml/2006/main" count="167" uniqueCount="92">
  <si>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</si>
  <si>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</si>
  <si>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</si>
  <si>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</si>
  <si>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</si>
  <si>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</si>
  <si>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</si>
  <si>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</si>
  <si>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</si>
  <si>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</si>
  <si>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</si>
  <si>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</si>
  <si>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</si>
  <si>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</si>
  <si>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</si>
  <si>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</si>
  <si>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</si>
  <si>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</si>
  <si>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</si>
  <si>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</si>
  <si>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</si>
  <si>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</si>
  <si>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</si>
  <si>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</si>
  <si>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</si>
  <si>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</si>
  <si>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</si>
  <si>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</si>
  <si>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</si>
  <si>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</si>
  <si>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</si>
  <si>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</si>
  <si>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</si>
  <si>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</si>
  <si>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</si>
  <si>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</si>
  <si>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</si>
  <si>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</si>
  <si>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</si>
  <si>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</si>
  <si>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</si>
  <si>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</si>
  <si>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</si>
  <si>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</si>
  <si>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</si>
  <si>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</si>
  <si>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</si>
  <si>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</si>
  <si>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</si>
  <si>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</si>
  <si>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</si>
  <si>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</si>
  <si>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</si>
  <si>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</si>
  <si>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</si>
  <si>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</si>
  <si>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</si>
  <si>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</si>
  <si>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</si>
  <si>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</si>
  <si>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</si>
  <si>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</si>
  <si>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</si>
  <si>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</si>
  <si>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</si>
  <si>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</si>
  <si>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</si>
  <si>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</si>
  <si>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</si>
  <si>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</si>
  <si>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</si>
  <si>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</si>
  <si>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</si>
  <si>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</si>
  <si>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</si>
  <si>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</si>
  <si>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</si>
  <si>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</si>
  <si>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</si>
  <si>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</si>
  <si>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</si>
  <si>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,</t>
  </si>
  <si>
    <t>PRAXISFAKTOR</t>
  </si>
  <si>
    <t>→</t>
  </si>
  <si>
    <r>
      <t>GUTHABEN</t>
    </r>
    <r>
      <rPr>
        <sz val="10"/>
        <rFont val="Bahnschrift Light"/>
        <family val="2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</si>
  <si>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</si>
  <si>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</si>
  <si>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</si>
  <si>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</si>
  <si>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</si>
  <si>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</si>
  <si>
    <r>
      <t xml:space="preserve">HVM-RECHNER
</t>
    </r>
    <r>
      <rPr>
        <sz val="12"/>
        <color theme="0" tint="-0.14999847407452621"/>
        <rFont val="Bahnschrift Light"/>
        <family val="2"/>
      </rPr>
      <t xml:space="preserve">für </t>
    </r>
    <r>
      <rPr>
        <b/>
        <sz val="12"/>
        <color theme="0"/>
        <rFont val="Bahnschrift Light"/>
        <family val="2"/>
      </rPr>
      <t>KFO</t>
    </r>
    <r>
      <rPr>
        <b/>
        <sz val="9"/>
        <color theme="0"/>
        <rFont val="Bahnschrift Light"/>
        <family val="2"/>
      </rPr>
      <t>Begleitleistungen</t>
    </r>
    <r>
      <rPr>
        <sz val="9"/>
        <color theme="0" tint="-0.14999847407452621"/>
        <rFont val="Bahnschrift Light"/>
        <family val="2"/>
      </rPr>
      <t xml:space="preserve"> </t>
    </r>
    <r>
      <rPr>
        <sz val="12"/>
        <color theme="0" tint="-0.14999847407452621"/>
        <rFont val="Bahnschrift Light"/>
        <family val="2"/>
      </rPr>
      <t>–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</si>
</sst>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6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0" tint="-0.14999847407452621"/>
      <name val="Bahnschrift Light"/>
      <family val="2"/>
    </font>
    <font>
      <sz val="9"/>
      <color theme="0" tint="-0.14999847407452621"/>
      <name val="Bahnschrift Light"/>
      <family val="2"/>
    </font>
    <font>
      <b/>
      <sz val="12"/>
      <color theme="0"/>
      <name val="Bahnschrift Light"/>
      <family val="2"/>
    </font>
    <font>
      <b/>
      <sz val="9"/>
      <color theme="0"/>
      <name val="Bahnschrift Light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5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49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0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3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3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69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0" fontId="50" fillId="35" borderId="0" xfId="2" applyFont="1" applyFill="1" applyAlignment="1">
      <alignment horizontal="left" vertical="center"/>
    </xf>
    <xf numFmtId="0" fontId="43" fillId="35" borderId="72" xfId="2" applyFont="1" applyFill="1" applyBorder="1" applyAlignment="1">
      <alignment horizontal="left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1" fontId="54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69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217923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7"/>
      <c r="H1" s="366"/>
      <c r="I1" s="366"/>
      <c r="J1" s="366"/>
      <c r="K1" s="366"/>
      <c r="L1" s="366"/>
      <c r="M1" s="366"/>
      <c r="N1" s="366"/>
      <c r="O1" s="366"/>
      <c r="P1" s="322"/>
      <c r="Q1" s="322"/>
      <c r="R1" s="322"/>
      <c r="S1" s="367"/>
      <c r="T1" s="366"/>
      <c r="U1" s="366"/>
      <c r="V1" s="366"/>
      <c r="W1" s="366"/>
      <c r="X1" s="366"/>
      <c r="Y1" s="366"/>
      <c r="Z1" s="366"/>
      <c r="AA1" s="366"/>
      <c r="AB1" s="322"/>
      <c r="AC1" s="322"/>
      <c r="AD1" s="322"/>
      <c r="AE1" s="367"/>
      <c r="AF1" s="366"/>
      <c r="AG1" s="366"/>
      <c r="AH1" s="366"/>
      <c r="AI1" s="366"/>
      <c r="AJ1" s="366"/>
      <c r="AK1" s="366"/>
      <c r="AL1" s="366"/>
      <c r="AM1" s="366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69"/>
      <c r="E2" s="356"/>
      <c r="F2" s="356"/>
      <c r="G2" s="357"/>
      <c r="H2" s="357"/>
      <c r="I2" s="358"/>
      <c r="J2" s="358"/>
      <c r="K2" s="359"/>
      <c r="L2" s="359"/>
      <c r="M2" s="359"/>
      <c r="N2" s="359"/>
      <c r="O2" s="359"/>
      <c r="P2" s="356"/>
      <c r="Q2" s="356"/>
      <c r="R2" s="356"/>
      <c r="S2" s="357"/>
      <c r="T2" s="357"/>
      <c r="U2" s="358"/>
      <c r="V2" s="358"/>
      <c r="W2" s="376"/>
      <c r="X2" s="376"/>
      <c r="Y2" s="376"/>
      <c r="Z2" s="376"/>
      <c r="AA2" s="376"/>
      <c r="AB2" s="356"/>
      <c r="AC2" s="356"/>
      <c r="AD2" s="356"/>
      <c r="AE2" s="357"/>
      <c r="AF2" s="357"/>
      <c r="AG2" s="358"/>
      <c r="AH2" s="358"/>
      <c r="AI2" s="376"/>
      <c r="AJ2" s="376"/>
      <c r="AK2" s="376"/>
      <c r="AL2" s="376"/>
      <c r="AM2" s="376"/>
      <c r="AN2" s="356"/>
      <c r="AO2" s="356"/>
      <c r="AP2" s="356"/>
      <c r="AQ2" s="368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69"/>
      <c r="D3" s="369"/>
      <c r="E3" s="369"/>
      <c r="F3" s="369"/>
      <c r="G3" s="370"/>
      <c r="H3" s="370"/>
      <c r="I3" s="371"/>
      <c r="J3" s="371"/>
      <c r="K3" s="372"/>
      <c r="L3" s="372"/>
      <c r="M3" s="372"/>
      <c r="N3" s="372"/>
      <c r="O3" s="372"/>
      <c r="P3" s="369"/>
      <c r="Q3" s="369"/>
      <c r="R3" s="369"/>
      <c r="S3" s="370"/>
      <c r="T3" s="370"/>
      <c r="U3" s="371"/>
      <c r="V3" s="371"/>
      <c r="W3" s="377"/>
      <c r="X3" s="377"/>
      <c r="Y3" s="377"/>
      <c r="Z3" s="377"/>
      <c r="AA3" s="377"/>
      <c r="AB3" s="369"/>
      <c r="AC3" s="369"/>
      <c r="AD3" s="369"/>
      <c r="AE3" s="370"/>
      <c r="AF3" s="370"/>
      <c r="AG3" s="371"/>
      <c r="AH3" s="371"/>
      <c r="AI3" s="377"/>
      <c r="AJ3" s="377"/>
      <c r="AK3" s="377"/>
      <c r="AL3" s="377"/>
      <c r="AM3" s="377"/>
      <c r="AN3" s="369"/>
      <c r="AO3" s="369"/>
      <c r="AP3" s="369"/>
      <c r="AQ3" s="365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4"/>
      <c r="C4" s="369"/>
      <c r="D4" s="369"/>
      <c r="E4" s="369"/>
      <c r="F4" s="369"/>
      <c r="G4" s="373"/>
      <c r="H4" s="373"/>
      <c r="I4" s="373"/>
      <c r="J4" s="373"/>
      <c r="K4" s="374"/>
      <c r="L4" s="374"/>
      <c r="M4" s="374"/>
      <c r="N4" s="374"/>
      <c r="O4" s="374"/>
      <c r="P4" s="369"/>
      <c r="Q4" s="369"/>
      <c r="R4" s="369"/>
      <c r="S4" s="373"/>
      <c r="T4" s="373"/>
      <c r="U4" s="373"/>
      <c r="V4" s="373"/>
      <c r="W4" s="374"/>
      <c r="X4" s="374"/>
      <c r="Y4" s="374"/>
      <c r="Z4" s="374"/>
      <c r="AA4" s="374"/>
      <c r="AB4" s="369"/>
      <c r="AC4" s="369"/>
      <c r="AD4" s="369"/>
      <c r="AE4" s="373"/>
      <c r="AF4" s="373"/>
      <c r="AG4" s="373"/>
      <c r="AH4" s="373"/>
      <c r="AI4" s="374"/>
      <c r="AJ4" s="374"/>
      <c r="AK4" s="374"/>
      <c r="AL4" s="374"/>
      <c r="AM4" s="374"/>
      <c r="AN4" s="369"/>
      <c r="AO4" s="369"/>
      <c r="AP4" s="369"/>
      <c r="AQ4" s="365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4"/>
      <c r="C5" s="369"/>
      <c r="D5" s="369"/>
      <c r="E5" s="375"/>
      <c r="F5" s="420" t="s">
        <v>91</v>
      </c>
      <c r="G5" s="421"/>
      <c r="H5" s="421"/>
      <c r="I5" s="421"/>
      <c r="J5" s="421"/>
      <c r="K5" s="421"/>
      <c r="L5" s="421"/>
      <c r="M5" s="421"/>
      <c r="N5" s="421"/>
      <c r="O5" s="422"/>
      <c r="P5" s="378"/>
      <c r="Q5" s="369"/>
      <c r="R5" s="413"/>
      <c r="S5" s="414"/>
      <c r="T5" s="414"/>
      <c r="U5" s="414"/>
      <c r="V5" s="414"/>
      <c r="W5" s="414"/>
      <c r="X5" s="414"/>
      <c r="Y5" s="414"/>
      <c r="Z5" s="414"/>
      <c r="AA5" s="415"/>
      <c r="AB5" s="369"/>
      <c r="AC5" s="369"/>
      <c r="AD5" s="413"/>
      <c r="AE5" s="414"/>
      <c r="AF5" s="414"/>
      <c r="AG5" s="414"/>
      <c r="AH5" s="414"/>
      <c r="AI5" s="414"/>
      <c r="AJ5" s="414"/>
      <c r="AK5" s="414"/>
      <c r="AL5" s="414"/>
      <c r="AM5" s="415"/>
      <c r="AN5" s="369"/>
      <c r="AO5" s="369"/>
      <c r="AP5" s="369"/>
      <c r="AQ5" s="365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4"/>
      <c r="C6" s="369"/>
      <c r="D6" s="369"/>
      <c r="E6" s="375"/>
      <c r="F6" s="341"/>
      <c r="G6" s="342"/>
      <c r="H6" s="343"/>
      <c r="I6" s="343"/>
      <c r="J6" s="343"/>
      <c r="K6" s="343"/>
      <c r="L6" s="343"/>
      <c r="M6" s="343"/>
      <c r="N6" s="343"/>
      <c r="O6" s="344"/>
      <c r="P6" s="369"/>
      <c r="Q6" s="369"/>
      <c r="R6" s="379"/>
      <c r="S6" s="342"/>
      <c r="T6" s="343"/>
      <c r="U6" s="343"/>
      <c r="V6" s="343"/>
      <c r="W6" s="343"/>
      <c r="X6" s="343"/>
      <c r="Y6" s="343"/>
      <c r="Z6" s="343"/>
      <c r="AA6" s="380"/>
      <c r="AB6" s="369"/>
      <c r="AC6" s="375"/>
      <c r="AD6" s="379"/>
      <c r="AE6" s="342"/>
      <c r="AF6" s="343"/>
      <c r="AG6" s="343"/>
      <c r="AH6" s="343"/>
      <c r="AI6" s="343"/>
      <c r="AJ6" s="343"/>
      <c r="AK6" s="343"/>
      <c r="AL6" s="343"/>
      <c r="AM6" s="380"/>
      <c r="AN6" s="369"/>
      <c r="AO6" s="369"/>
      <c r="AP6" s="369"/>
      <c r="AQ6" s="365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4"/>
      <c r="C7" s="369"/>
      <c r="D7" s="369"/>
      <c r="E7" s="375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69"/>
      <c r="Q7" s="369"/>
      <c r="R7" s="381"/>
      <c r="S7" s="324"/>
      <c r="T7" s="331"/>
      <c r="U7" s="331"/>
      <c r="V7" s="331"/>
      <c r="W7" s="331"/>
      <c r="X7" s="331"/>
      <c r="Y7" s="331"/>
      <c r="Z7" s="331"/>
      <c r="AA7" s="382"/>
      <c r="AB7" s="369"/>
      <c r="AC7" s="375"/>
      <c r="AD7" s="381"/>
      <c r="AE7" s="324"/>
      <c r="AF7" s="331"/>
      <c r="AG7" s="331"/>
      <c r="AH7" s="331"/>
      <c r="AI7" s="331"/>
      <c r="AJ7" s="331"/>
      <c r="AK7" s="331"/>
      <c r="AL7" s="331"/>
      <c r="AM7" s="382"/>
      <c r="AN7" s="369"/>
      <c r="AO7" s="369"/>
      <c r="AP7" s="369"/>
      <c r="AQ7" s="365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4"/>
      <c r="C8" s="369"/>
      <c r="D8" s="369"/>
      <c r="E8" s="375"/>
      <c r="F8" s="323"/>
      <c r="G8" s="345" t="s">
        <v>82</v>
      </c>
      <c r="H8" s="351">
        <v>1</v>
      </c>
      <c r="I8" s="323"/>
      <c r="J8" s="353" t="str">
        <f>IF(OR(NOT(ISNUMBER(H8)),H8=0),"BEHANDLERZAHL bzw. PRAXISFAKTOR notwenig!","")</f>
        <v/>
      </c>
      <c r="K8" s="323"/>
      <c r="L8" s="323"/>
      <c r="M8" s="323"/>
      <c r="N8" s="323"/>
      <c r="O8" s="332"/>
      <c r="P8" s="369"/>
      <c r="Q8" s="369"/>
      <c r="R8" s="381"/>
      <c r="S8" s="345"/>
      <c r="T8" s="351"/>
      <c r="U8" s="381"/>
      <c r="V8" s="353"/>
      <c r="W8" s="381"/>
      <c r="X8" s="381"/>
      <c r="Y8" s="381"/>
      <c r="Z8" s="381"/>
      <c r="AA8" s="382"/>
      <c r="AB8" s="369"/>
      <c r="AC8" s="375"/>
      <c r="AD8" s="381"/>
      <c r="AE8" s="345"/>
      <c r="AF8" s="351"/>
      <c r="AG8" s="381"/>
      <c r="AH8" s="353"/>
      <c r="AI8" s="381"/>
      <c r="AJ8" s="381"/>
      <c r="AK8" s="381"/>
      <c r="AL8" s="381"/>
      <c r="AM8" s="382"/>
      <c r="AN8" s="369"/>
      <c r="AO8" s="369"/>
      <c r="AP8" s="369"/>
      <c r="AQ8" s="365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4"/>
      <c r="C9" s="369"/>
      <c r="D9" s="369"/>
      <c r="E9" s="375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69"/>
      <c r="Q9" s="369"/>
      <c r="R9" s="381"/>
      <c r="S9" s="325"/>
      <c r="T9" s="381"/>
      <c r="U9" s="381"/>
      <c r="V9" s="381"/>
      <c r="W9" s="381"/>
      <c r="X9" s="381"/>
      <c r="Y9" s="381"/>
      <c r="Z9" s="381"/>
      <c r="AA9" s="382"/>
      <c r="AB9" s="369"/>
      <c r="AC9" s="375"/>
      <c r="AD9" s="381"/>
      <c r="AE9" s="325"/>
      <c r="AF9" s="381"/>
      <c r="AG9" s="381"/>
      <c r="AH9" s="381"/>
      <c r="AI9" s="381"/>
      <c r="AJ9" s="381"/>
      <c r="AK9" s="381"/>
      <c r="AL9" s="381"/>
      <c r="AM9" s="382"/>
      <c r="AN9" s="369"/>
      <c r="AO9" s="369"/>
      <c r="AP9" s="369"/>
      <c r="AQ9" s="365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4"/>
      <c r="C10" s="369"/>
      <c r="D10" s="369"/>
      <c r="E10" s="375"/>
      <c r="F10" s="323"/>
      <c r="G10" s="326"/>
      <c r="H10" s="348" t="s">
        <v>26</v>
      </c>
      <c r="I10" s="333"/>
      <c r="J10" s="348" t="s">
        <v>27</v>
      </c>
      <c r="K10" s="323"/>
      <c r="L10" s="323"/>
      <c r="M10" s="323"/>
      <c r="N10" s="323"/>
      <c r="O10" s="332"/>
      <c r="P10" s="369"/>
      <c r="Q10" s="369"/>
      <c r="R10" s="381"/>
      <c r="S10" s="326"/>
      <c r="T10" s="348"/>
      <c r="U10" s="333"/>
      <c r="V10" s="348"/>
      <c r="W10" s="381"/>
      <c r="X10" s="381"/>
      <c r="Y10" s="381"/>
      <c r="Z10" s="381"/>
      <c r="AA10" s="382"/>
      <c r="AB10" s="369"/>
      <c r="AC10" s="375"/>
      <c r="AD10" s="381"/>
      <c r="AE10" s="326"/>
      <c r="AF10" s="348"/>
      <c r="AG10" s="333"/>
      <c r="AH10" s="348"/>
      <c r="AI10" s="381"/>
      <c r="AJ10" s="381"/>
      <c r="AK10" s="381"/>
      <c r="AL10" s="381"/>
      <c r="AM10" s="382"/>
      <c r="AN10" s="369"/>
      <c r="AO10" s="369"/>
      <c r="AP10" s="369"/>
      <c r="AQ10" s="365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4"/>
      <c r="C11" s="369"/>
      <c r="D11" s="369"/>
      <c r="E11" s="375"/>
      <c r="F11" s="323"/>
      <c r="G11" s="346" t="s">
        <v>86</v>
      </c>
      <c r="H11" s="352">
        <v>0</v>
      </c>
      <c r="I11" s="323"/>
      <c r="J11" s="352">
        <v>0</v>
      </c>
      <c r="K11" s="323"/>
      <c r="L11" s="349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69"/>
      <c r="Q11" s="369"/>
      <c r="R11" s="381"/>
      <c r="S11" s="346"/>
      <c r="T11" s="352"/>
      <c r="U11" s="381"/>
      <c r="V11" s="352"/>
      <c r="W11" s="381"/>
      <c r="X11" s="349"/>
      <c r="Y11" s="381"/>
      <c r="Z11" s="381"/>
      <c r="AA11" s="382"/>
      <c r="AB11" s="369"/>
      <c r="AC11" s="375"/>
      <c r="AD11" s="381"/>
      <c r="AE11" s="346"/>
      <c r="AF11" s="352"/>
      <c r="AG11" s="381"/>
      <c r="AH11" s="352"/>
      <c r="AI11" s="381"/>
      <c r="AJ11" s="349"/>
      <c r="AK11" s="381"/>
      <c r="AL11" s="381"/>
      <c r="AM11" s="382"/>
      <c r="AN11" s="369"/>
      <c r="AO11" s="369"/>
      <c r="AP11" s="369"/>
      <c r="AQ11" s="365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4"/>
      <c r="C12" s="369"/>
      <c r="D12" s="369"/>
      <c r="E12" s="375"/>
      <c r="F12" s="323"/>
      <c r="G12" s="326"/>
      <c r="H12" s="323" t="s">
        <v>81</v>
      </c>
      <c r="I12" s="323"/>
      <c r="J12" s="323"/>
      <c r="K12" s="323"/>
      <c r="L12" s="323"/>
      <c r="M12" s="323"/>
      <c r="N12" s="323"/>
      <c r="O12" s="332"/>
      <c r="P12" s="369"/>
      <c r="Q12" s="369"/>
      <c r="R12" s="381"/>
      <c r="S12" s="326"/>
      <c r="T12" s="381"/>
      <c r="U12" s="381"/>
      <c r="V12" s="381"/>
      <c r="W12" s="381"/>
      <c r="X12" s="381"/>
      <c r="Y12" s="381"/>
      <c r="Z12" s="381"/>
      <c r="AA12" s="382"/>
      <c r="AB12" s="369"/>
      <c r="AC12" s="375"/>
      <c r="AD12" s="381"/>
      <c r="AE12" s="326"/>
      <c r="AF12" s="381"/>
      <c r="AG12" s="381"/>
      <c r="AH12" s="381"/>
      <c r="AI12" s="381"/>
      <c r="AJ12" s="381"/>
      <c r="AK12" s="381"/>
      <c r="AL12" s="381"/>
      <c r="AM12" s="382"/>
      <c r="AN12" s="369"/>
      <c r="AO12" s="369"/>
      <c r="AP12" s="369"/>
      <c r="AQ12" s="365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4"/>
      <c r="C13" s="369"/>
      <c r="D13" s="369"/>
      <c r="E13" s="375"/>
      <c r="F13" s="323"/>
      <c r="G13" s="326"/>
      <c r="H13" s="348" t="s">
        <v>28</v>
      </c>
      <c r="I13" s="333"/>
      <c r="J13" s="348" t="s">
        <v>30</v>
      </c>
      <c r="K13" s="325"/>
      <c r="L13" s="348" t="s">
        <v>29</v>
      </c>
      <c r="M13" s="331"/>
      <c r="N13" s="348" t="s">
        <v>42</v>
      </c>
      <c r="O13" s="332"/>
      <c r="P13" s="369"/>
      <c r="Q13" s="369"/>
      <c r="R13" s="381"/>
      <c r="S13" s="326"/>
      <c r="T13" s="348"/>
      <c r="U13" s="333"/>
      <c r="V13" s="348"/>
      <c r="W13" s="325"/>
      <c r="X13" s="348"/>
      <c r="Y13" s="331"/>
      <c r="Z13" s="348"/>
      <c r="AA13" s="382"/>
      <c r="AB13" s="369"/>
      <c r="AC13" s="375"/>
      <c r="AD13" s="381"/>
      <c r="AE13" s="326"/>
      <c r="AF13" s="348"/>
      <c r="AG13" s="333"/>
      <c r="AH13" s="348"/>
      <c r="AI13" s="325"/>
      <c r="AJ13" s="348"/>
      <c r="AK13" s="331"/>
      <c r="AL13" s="348"/>
      <c r="AM13" s="382"/>
      <c r="AN13" s="369"/>
      <c r="AO13" s="369"/>
      <c r="AP13" s="369"/>
      <c r="AQ13" s="365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4"/>
      <c r="C14" s="369"/>
      <c r="D14" s="369"/>
      <c r="E14" s="375"/>
      <c r="F14" s="323"/>
      <c r="G14" s="347" t="s">
        <v>40</v>
      </c>
      <c r="H14" s="352">
        <v>0</v>
      </c>
      <c r="I14" s="323"/>
      <c r="J14" s="352">
        <v>0</v>
      </c>
      <c r="K14" s="323"/>
      <c r="L14" s="352">
        <v>0</v>
      </c>
      <c r="M14" s="354" t="s">
        <v>85</v>
      </c>
      <c r="N14" s="352">
        <v>0</v>
      </c>
      <c r="O14" s="332"/>
      <c r="P14" s="369"/>
      <c r="Q14" s="369"/>
      <c r="R14" s="381"/>
      <c r="S14" s="347"/>
      <c r="T14" s="352"/>
      <c r="U14" s="381"/>
      <c r="V14" s="352"/>
      <c r="W14" s="381"/>
      <c r="X14" s="352"/>
      <c r="Y14" s="354"/>
      <c r="Z14" s="352"/>
      <c r="AA14" s="382"/>
      <c r="AB14" s="369"/>
      <c r="AC14" s="375"/>
      <c r="AD14" s="381"/>
      <c r="AE14" s="347"/>
      <c r="AF14" s="352"/>
      <c r="AG14" s="381"/>
      <c r="AH14" s="352"/>
      <c r="AI14" s="381"/>
      <c r="AJ14" s="352"/>
      <c r="AK14" s="354"/>
      <c r="AL14" s="352"/>
      <c r="AM14" s="382"/>
      <c r="AN14" s="369"/>
      <c r="AO14" s="369"/>
      <c r="AP14" s="369"/>
      <c r="AQ14" s="365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4"/>
      <c r="C15" s="369"/>
      <c r="D15" s="369"/>
      <c r="E15" s="375"/>
      <c r="F15" s="323"/>
      <c r="G15" s="325"/>
      <c r="H15" s="355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25" t="str">
        <f>IF(AND(OR(AND(ISNUMBER(H14),H14&lt;&gt;0),AND(ISNUMBER(J14),J14&lt;&gt;0),AND(ISNUMBER(L14),L14&lt;&gt;0)),AND(ISNUMBER(N14),N14&lt;&gt;0)),"Für Punkte einzeln: Bei GESAMT = 0 !","")</f>
        <v/>
      </c>
      <c r="M15" s="425"/>
      <c r="N15" s="425"/>
      <c r="O15" s="332"/>
      <c r="P15" s="369"/>
      <c r="Q15" s="369"/>
      <c r="R15" s="381"/>
      <c r="S15" s="325"/>
      <c r="T15" s="355"/>
      <c r="U15" s="331"/>
      <c r="V15" s="331"/>
      <c r="W15" s="331"/>
      <c r="X15" s="383"/>
      <c r="Y15" s="383"/>
      <c r="Z15" s="383"/>
      <c r="AA15" s="382"/>
      <c r="AB15" s="369"/>
      <c r="AC15" s="375"/>
      <c r="AD15" s="381"/>
      <c r="AE15" s="325"/>
      <c r="AF15" s="355"/>
      <c r="AG15" s="331"/>
      <c r="AH15" s="331"/>
      <c r="AI15" s="331"/>
      <c r="AJ15" s="383"/>
      <c r="AK15" s="383"/>
      <c r="AL15" s="383"/>
      <c r="AM15" s="382"/>
      <c r="AN15" s="369"/>
      <c r="AO15" s="369"/>
      <c r="AP15" s="369"/>
      <c r="AQ15" s="365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4"/>
      <c r="C16" s="369"/>
      <c r="D16" s="369"/>
      <c r="E16" s="375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69"/>
      <c r="Q16" s="369"/>
      <c r="R16" s="381"/>
      <c r="S16" s="381"/>
      <c r="T16" s="381"/>
      <c r="U16" s="381"/>
      <c r="V16" s="381"/>
      <c r="W16" s="381"/>
      <c r="X16" s="381"/>
      <c r="Y16" s="381"/>
      <c r="Z16" s="381"/>
      <c r="AA16" s="382"/>
      <c r="AB16" s="369"/>
      <c r="AC16" s="375"/>
      <c r="AD16" s="381"/>
      <c r="AE16" s="381"/>
      <c r="AF16" s="381"/>
      <c r="AG16" s="381"/>
      <c r="AH16" s="381"/>
      <c r="AI16" s="381"/>
      <c r="AJ16" s="381"/>
      <c r="AK16" s="381"/>
      <c r="AL16" s="381"/>
      <c r="AM16" s="382"/>
      <c r="AN16" s="369"/>
      <c r="AO16" s="369"/>
      <c r="AP16" s="369"/>
      <c r="AQ16" s="365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x14ac:dyDescent="0.25">
      <c r="A17" s="322"/>
      <c r="B17" s="364"/>
      <c r="C17" s="369"/>
      <c r="D17" s="369"/>
      <c r="E17" s="375"/>
      <c r="F17" s="323"/>
      <c r="G17" s="325"/>
      <c r="H17" s="384" t="s">
        <v>84</v>
      </c>
      <c r="I17" s="339"/>
      <c r="J17" s="331"/>
      <c r="K17" s="333"/>
      <c r="L17" s="426" t="s">
        <v>87</v>
      </c>
      <c r="M17" s="426"/>
      <c r="N17" s="331"/>
      <c r="O17" s="332"/>
      <c r="P17" s="369"/>
      <c r="Q17" s="369"/>
      <c r="R17" s="381"/>
      <c r="S17" s="325"/>
      <c r="T17" s="384"/>
      <c r="U17" s="385"/>
      <c r="V17" s="331"/>
      <c r="W17" s="333"/>
      <c r="X17" s="384"/>
      <c r="Y17" s="331"/>
      <c r="Z17" s="331"/>
      <c r="AA17" s="382"/>
      <c r="AB17" s="369"/>
      <c r="AC17" s="375"/>
      <c r="AD17" s="381"/>
      <c r="AE17" s="325"/>
      <c r="AF17" s="384"/>
      <c r="AG17" s="385"/>
      <c r="AH17" s="331"/>
      <c r="AI17" s="333"/>
      <c r="AJ17" s="384"/>
      <c r="AK17" s="331"/>
      <c r="AL17" s="331"/>
      <c r="AM17" s="382"/>
      <c r="AN17" s="369"/>
      <c r="AO17" s="369"/>
      <c r="AP17" s="369"/>
      <c r="AQ17" s="365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4"/>
      <c r="C18" s="369"/>
      <c r="D18" s="369"/>
      <c r="E18" s="375"/>
      <c r="F18" s="323"/>
      <c r="G18" s="327" t="s">
        <v>83</v>
      </c>
      <c r="H18" s="416" t="e">
        <f>EINGABE!AB22</f>
        <v>#N/A</v>
      </c>
      <c r="I18" s="417"/>
      <c r="J18" s="331"/>
      <c r="K18" s="331"/>
      <c r="L18" s="423" t="e">
        <f>EINGABE!AB25</f>
        <v>#N/A</v>
      </c>
      <c r="M18" s="424"/>
      <c r="N18" s="331"/>
      <c r="O18" s="332"/>
      <c r="P18" s="369"/>
      <c r="Q18" s="369"/>
      <c r="R18" s="381"/>
      <c r="S18" s="327"/>
      <c r="T18" s="416"/>
      <c r="U18" s="417"/>
      <c r="V18" s="331"/>
      <c r="W18" s="331"/>
      <c r="X18" s="418"/>
      <c r="Y18" s="419"/>
      <c r="Z18" s="331"/>
      <c r="AA18" s="382"/>
      <c r="AB18" s="369"/>
      <c r="AC18" s="375"/>
      <c r="AD18" s="381"/>
      <c r="AE18" s="327"/>
      <c r="AF18" s="416"/>
      <c r="AG18" s="417"/>
      <c r="AH18" s="331"/>
      <c r="AI18" s="331"/>
      <c r="AJ18" s="418"/>
      <c r="AK18" s="419"/>
      <c r="AL18" s="331"/>
      <c r="AM18" s="382"/>
      <c r="AN18" s="369"/>
      <c r="AO18" s="369"/>
      <c r="AP18" s="369"/>
      <c r="AQ18" s="365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4"/>
      <c r="C19" s="369"/>
      <c r="D19" s="369"/>
      <c r="E19" s="375"/>
      <c r="F19" s="325"/>
      <c r="G19" s="323"/>
      <c r="H19" s="337"/>
      <c r="I19" s="340"/>
      <c r="J19" s="323"/>
      <c r="K19" s="323"/>
      <c r="L19" s="323"/>
      <c r="M19" s="323"/>
      <c r="N19" s="323"/>
      <c r="O19" s="334"/>
      <c r="P19" s="369"/>
      <c r="Q19" s="369"/>
      <c r="R19" s="325"/>
      <c r="S19" s="381"/>
      <c r="T19" s="381"/>
      <c r="U19" s="386"/>
      <c r="V19" s="381"/>
      <c r="W19" s="381"/>
      <c r="X19" s="381"/>
      <c r="Y19" s="381"/>
      <c r="Z19" s="381"/>
      <c r="AA19" s="334"/>
      <c r="AB19" s="369"/>
      <c r="AC19" s="375"/>
      <c r="AD19" s="325"/>
      <c r="AE19" s="381"/>
      <c r="AF19" s="381"/>
      <c r="AG19" s="386"/>
      <c r="AH19" s="381"/>
      <c r="AI19" s="381"/>
      <c r="AJ19" s="381"/>
      <c r="AK19" s="381"/>
      <c r="AL19" s="381"/>
      <c r="AM19" s="334"/>
      <c r="AN19" s="369"/>
      <c r="AO19" s="369"/>
      <c r="AP19" s="369"/>
      <c r="AQ19" s="365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4"/>
      <c r="C20" s="369"/>
      <c r="D20" s="369"/>
      <c r="E20" s="375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69"/>
      <c r="Q20" s="369"/>
      <c r="R20" s="328"/>
      <c r="S20" s="324"/>
      <c r="T20" s="324"/>
      <c r="U20" s="331"/>
      <c r="V20" s="381"/>
      <c r="W20" s="381"/>
      <c r="X20" s="381"/>
      <c r="Y20" s="381"/>
      <c r="Z20" s="381"/>
      <c r="AA20" s="335"/>
      <c r="AB20" s="369"/>
      <c r="AC20" s="375"/>
      <c r="AD20" s="328"/>
      <c r="AE20" s="324"/>
      <c r="AF20" s="324"/>
      <c r="AG20" s="331"/>
      <c r="AH20" s="381"/>
      <c r="AI20" s="381"/>
      <c r="AJ20" s="381"/>
      <c r="AK20" s="381"/>
      <c r="AL20" s="381"/>
      <c r="AM20" s="335"/>
      <c r="AN20" s="369"/>
      <c r="AO20" s="369"/>
      <c r="AP20" s="369"/>
      <c r="AQ20" s="365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4"/>
      <c r="C21" s="369"/>
      <c r="D21" s="369"/>
      <c r="E21" s="375"/>
      <c r="F21" s="330"/>
      <c r="G21" s="330"/>
      <c r="H21" s="338"/>
      <c r="I21" s="330"/>
      <c r="J21" s="330"/>
      <c r="K21" s="338"/>
      <c r="L21" s="330"/>
      <c r="M21" s="330"/>
      <c r="N21" s="338"/>
      <c r="O21" s="336"/>
      <c r="P21" s="369"/>
      <c r="Q21" s="369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69"/>
      <c r="AC21" s="369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69"/>
      <c r="AO21" s="369"/>
      <c r="AP21" s="369"/>
      <c r="AQ21" s="365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4"/>
      <c r="C22" s="369"/>
      <c r="D22" s="369"/>
      <c r="E22" s="369"/>
      <c r="F22" s="350"/>
      <c r="G22" s="341"/>
      <c r="H22" s="341"/>
      <c r="I22" s="341"/>
      <c r="J22" s="341"/>
      <c r="K22" s="341"/>
      <c r="L22" s="341"/>
      <c r="M22" s="341"/>
      <c r="N22" s="341"/>
      <c r="O22" s="341"/>
      <c r="P22" s="369"/>
      <c r="Q22" s="369"/>
      <c r="R22" s="350"/>
      <c r="S22" s="379"/>
      <c r="T22" s="379"/>
      <c r="U22" s="379"/>
      <c r="V22" s="379"/>
      <c r="W22" s="379"/>
      <c r="X22" s="379"/>
      <c r="Y22" s="379"/>
      <c r="Z22" s="379"/>
      <c r="AA22" s="379"/>
      <c r="AB22" s="369"/>
      <c r="AC22" s="369"/>
      <c r="AD22" s="350"/>
      <c r="AE22" s="379"/>
      <c r="AF22" s="379"/>
      <c r="AG22" s="379"/>
      <c r="AH22" s="379"/>
      <c r="AI22" s="379"/>
      <c r="AJ22" s="379"/>
      <c r="AK22" s="379"/>
      <c r="AL22" s="379"/>
      <c r="AM22" s="379"/>
      <c r="AN22" s="369"/>
      <c r="AO22" s="369"/>
      <c r="AP22" s="369"/>
      <c r="AQ22" s="365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4"/>
      <c r="C23" s="369"/>
      <c r="D23" s="369"/>
      <c r="E23" s="369"/>
      <c r="F23" s="369"/>
      <c r="G23" s="373"/>
      <c r="H23" s="373"/>
      <c r="I23" s="373"/>
      <c r="J23" s="373"/>
      <c r="K23" s="374"/>
      <c r="L23" s="374"/>
      <c r="M23" s="374"/>
      <c r="N23" s="374"/>
      <c r="O23" s="374"/>
      <c r="P23" s="369"/>
      <c r="Q23" s="369"/>
      <c r="R23" s="369"/>
      <c r="S23" s="373"/>
      <c r="T23" s="373"/>
      <c r="U23" s="373"/>
      <c r="V23" s="373"/>
      <c r="W23" s="374"/>
      <c r="X23" s="374"/>
      <c r="Y23" s="374"/>
      <c r="Z23" s="374"/>
      <c r="AA23" s="374"/>
      <c r="AB23" s="369"/>
      <c r="AC23" s="369"/>
      <c r="AD23" s="369"/>
      <c r="AE23" s="373"/>
      <c r="AF23" s="373"/>
      <c r="AG23" s="373"/>
      <c r="AH23" s="373"/>
      <c r="AI23" s="374"/>
      <c r="AJ23" s="374"/>
      <c r="AK23" s="374"/>
      <c r="AL23" s="374"/>
      <c r="AM23" s="374"/>
      <c r="AN23" s="369"/>
      <c r="AO23" s="369"/>
      <c r="AP23" s="369"/>
      <c r="AQ23" s="365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4"/>
      <c r="C24" s="369"/>
      <c r="D24" s="369"/>
      <c r="E24" s="369"/>
      <c r="F24" s="369"/>
      <c r="G24" s="373"/>
      <c r="H24" s="373"/>
      <c r="I24" s="373"/>
      <c r="J24" s="373"/>
      <c r="K24" s="374"/>
      <c r="L24" s="374"/>
      <c r="M24" s="374"/>
      <c r="N24" s="374"/>
      <c r="O24" s="374"/>
      <c r="P24" s="369"/>
      <c r="Q24" s="369"/>
      <c r="R24" s="369"/>
      <c r="S24" s="373"/>
      <c r="T24" s="373"/>
      <c r="U24" s="373"/>
      <c r="V24" s="373"/>
      <c r="W24" s="374"/>
      <c r="X24" s="374"/>
      <c r="Y24" s="374"/>
      <c r="Z24" s="374"/>
      <c r="AA24" s="374"/>
      <c r="AB24" s="369"/>
      <c r="AC24" s="369"/>
      <c r="AD24" s="369"/>
      <c r="AE24" s="373"/>
      <c r="AF24" s="373"/>
      <c r="AG24" s="373"/>
      <c r="AH24" s="373"/>
      <c r="AI24" s="374"/>
      <c r="AJ24" s="374"/>
      <c r="AK24" s="374"/>
      <c r="AL24" s="374"/>
      <c r="AM24" s="374"/>
      <c r="AN24" s="369"/>
      <c r="AO24" s="369"/>
      <c r="AP24" s="369"/>
      <c r="AQ24" s="365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4"/>
      <c r="C25" s="369"/>
      <c r="D25" s="369"/>
      <c r="E25" s="369"/>
      <c r="F25" s="369"/>
      <c r="G25" s="373"/>
      <c r="H25" s="373"/>
      <c r="I25" s="373"/>
      <c r="J25" s="373"/>
      <c r="K25" s="374"/>
      <c r="L25" s="374"/>
      <c r="M25" s="374"/>
      <c r="N25" s="374"/>
      <c r="O25" s="374"/>
      <c r="P25" s="369"/>
      <c r="Q25" s="369"/>
      <c r="R25" s="369"/>
      <c r="S25" s="373"/>
      <c r="T25" s="373"/>
      <c r="U25" s="373"/>
      <c r="V25" s="373"/>
      <c r="W25" s="374"/>
      <c r="X25" s="374"/>
      <c r="Y25" s="374"/>
      <c r="Z25" s="374"/>
      <c r="AA25" s="374"/>
      <c r="AB25" s="369"/>
      <c r="AC25" s="369"/>
      <c r="AD25" s="369"/>
      <c r="AE25" s="373"/>
      <c r="AF25" s="373"/>
      <c r="AG25" s="373"/>
      <c r="AH25" s="373"/>
      <c r="AI25" s="374"/>
      <c r="AJ25" s="374"/>
      <c r="AK25" s="374"/>
      <c r="AL25" s="374"/>
      <c r="AM25" s="374"/>
      <c r="AN25" s="369"/>
      <c r="AO25" s="369"/>
      <c r="AP25" s="369"/>
      <c r="AQ25" s="365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4"/>
      <c r="C26" s="369"/>
      <c r="D26" s="369"/>
      <c r="E26" s="369"/>
      <c r="F26" s="369"/>
      <c r="G26" s="373"/>
      <c r="H26" s="373"/>
      <c r="I26" s="373"/>
      <c r="J26" s="373"/>
      <c r="K26" s="374"/>
      <c r="L26" s="374"/>
      <c r="M26" s="374"/>
      <c r="N26" s="374"/>
      <c r="O26" s="374"/>
      <c r="P26" s="369"/>
      <c r="Q26" s="369"/>
      <c r="R26" s="369"/>
      <c r="S26" s="373"/>
      <c r="T26" s="373"/>
      <c r="U26" s="373"/>
      <c r="V26" s="373"/>
      <c r="W26" s="374"/>
      <c r="X26" s="374"/>
      <c r="Y26" s="374"/>
      <c r="Z26" s="374"/>
      <c r="AA26" s="374"/>
      <c r="AB26" s="369"/>
      <c r="AC26" s="369"/>
      <c r="AD26" s="369"/>
      <c r="AE26" s="373"/>
      <c r="AF26" s="373"/>
      <c r="AG26" s="373"/>
      <c r="AH26" s="373"/>
      <c r="AI26" s="374"/>
      <c r="AJ26" s="374"/>
      <c r="AK26" s="374"/>
      <c r="AL26" s="374"/>
      <c r="AM26" s="374"/>
      <c r="AN26" s="369"/>
      <c r="AO26" s="369"/>
      <c r="AP26" s="369"/>
      <c r="AQ26" s="365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4"/>
      <c r="C27" s="369"/>
      <c r="D27" s="369"/>
      <c r="E27" s="369"/>
      <c r="F27" s="369"/>
      <c r="G27" s="373"/>
      <c r="H27" s="373"/>
      <c r="I27" s="373"/>
      <c r="J27" s="373"/>
      <c r="K27" s="374"/>
      <c r="L27" s="374"/>
      <c r="M27" s="374"/>
      <c r="N27" s="374"/>
      <c r="O27" s="374"/>
      <c r="P27" s="369"/>
      <c r="Q27" s="369"/>
      <c r="R27" s="369"/>
      <c r="S27" s="373"/>
      <c r="T27" s="373"/>
      <c r="U27" s="373"/>
      <c r="V27" s="373"/>
      <c r="W27" s="374"/>
      <c r="X27" s="374"/>
      <c r="Y27" s="374"/>
      <c r="Z27" s="374"/>
      <c r="AA27" s="374"/>
      <c r="AB27" s="369"/>
      <c r="AC27" s="369"/>
      <c r="AD27" s="369"/>
      <c r="AE27" s="373"/>
      <c r="AF27" s="373"/>
      <c r="AG27" s="373"/>
      <c r="AH27" s="373"/>
      <c r="AI27" s="374"/>
      <c r="AJ27" s="374"/>
      <c r="AK27" s="374"/>
      <c r="AL27" s="374"/>
      <c r="AM27" s="374"/>
      <c r="AN27" s="369"/>
      <c r="AO27" s="369"/>
      <c r="AP27" s="369"/>
      <c r="AQ27" s="365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4"/>
      <c r="C28" s="369"/>
      <c r="D28" s="369"/>
      <c r="E28" s="369"/>
      <c r="F28" s="369"/>
      <c r="G28" s="373"/>
      <c r="H28" s="373"/>
      <c r="I28" s="373"/>
      <c r="J28" s="373"/>
      <c r="K28" s="374"/>
      <c r="L28" s="374"/>
      <c r="M28" s="374"/>
      <c r="N28" s="374"/>
      <c r="O28" s="374"/>
      <c r="P28" s="369"/>
      <c r="Q28" s="369"/>
      <c r="R28" s="369"/>
      <c r="S28" s="373"/>
      <c r="T28" s="373"/>
      <c r="U28" s="373"/>
      <c r="V28" s="373"/>
      <c r="W28" s="374"/>
      <c r="X28" s="374"/>
      <c r="Y28" s="374"/>
      <c r="Z28" s="374"/>
      <c r="AA28" s="374"/>
      <c r="AB28" s="369"/>
      <c r="AC28" s="369"/>
      <c r="AD28" s="369"/>
      <c r="AE28" s="373"/>
      <c r="AF28" s="373"/>
      <c r="AG28" s="373"/>
      <c r="AH28" s="373"/>
      <c r="AI28" s="374"/>
      <c r="AJ28" s="374"/>
      <c r="AK28" s="374"/>
      <c r="AL28" s="374"/>
      <c r="AM28" s="374"/>
      <c r="AN28" s="369"/>
      <c r="AO28" s="369"/>
      <c r="AP28" s="369"/>
      <c r="AQ28" s="365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4"/>
      <c r="C29" s="369"/>
      <c r="D29" s="369"/>
      <c r="E29" s="369"/>
      <c r="F29" s="369"/>
      <c r="G29" s="373"/>
      <c r="H29" s="373"/>
      <c r="I29" s="373"/>
      <c r="J29" s="373"/>
      <c r="K29" s="374"/>
      <c r="L29" s="374"/>
      <c r="M29" s="374"/>
      <c r="N29" s="374"/>
      <c r="O29" s="374"/>
      <c r="P29" s="369"/>
      <c r="Q29" s="369"/>
      <c r="R29" s="369"/>
      <c r="S29" s="373"/>
      <c r="T29" s="373"/>
      <c r="U29" s="373"/>
      <c r="V29" s="373"/>
      <c r="W29" s="374"/>
      <c r="X29" s="374"/>
      <c r="Y29" s="374"/>
      <c r="Z29" s="374"/>
      <c r="AA29" s="374"/>
      <c r="AB29" s="369"/>
      <c r="AC29" s="369"/>
      <c r="AD29" s="369"/>
      <c r="AE29" s="373"/>
      <c r="AF29" s="373"/>
      <c r="AG29" s="373"/>
      <c r="AH29" s="373"/>
      <c r="AI29" s="374"/>
      <c r="AJ29" s="374"/>
      <c r="AK29" s="374"/>
      <c r="AL29" s="374"/>
      <c r="AM29" s="374"/>
      <c r="AN29" s="369"/>
      <c r="AO29" s="369"/>
      <c r="AP29" s="369"/>
      <c r="AQ29" s="365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4"/>
      <c r="C30" s="369"/>
      <c r="D30" s="369"/>
      <c r="E30" s="369"/>
      <c r="F30" s="369"/>
      <c r="G30" s="373"/>
      <c r="H30" s="373"/>
      <c r="I30" s="373"/>
      <c r="J30" s="373"/>
      <c r="K30" s="374"/>
      <c r="L30" s="374"/>
      <c r="M30" s="374"/>
      <c r="N30" s="374"/>
      <c r="O30" s="374"/>
      <c r="P30" s="369"/>
      <c r="Q30" s="369"/>
      <c r="R30" s="369"/>
      <c r="S30" s="373"/>
      <c r="T30" s="373"/>
      <c r="U30" s="373"/>
      <c r="V30" s="373"/>
      <c r="W30" s="374"/>
      <c r="X30" s="374"/>
      <c r="Y30" s="374"/>
      <c r="Z30" s="374"/>
      <c r="AA30" s="374"/>
      <c r="AB30" s="369"/>
      <c r="AC30" s="369"/>
      <c r="AD30" s="369"/>
      <c r="AE30" s="373"/>
      <c r="AF30" s="373"/>
      <c r="AG30" s="373"/>
      <c r="AH30" s="373"/>
      <c r="AI30" s="374"/>
      <c r="AJ30" s="374"/>
      <c r="AK30" s="374"/>
      <c r="AL30" s="374"/>
      <c r="AM30" s="374"/>
      <c r="AN30" s="369"/>
      <c r="AO30" s="369"/>
      <c r="AP30" s="369"/>
      <c r="AQ30" s="365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8"/>
      <c r="C31" s="361"/>
      <c r="D31" s="361"/>
      <c r="E31" s="361"/>
      <c r="F31" s="362"/>
      <c r="G31" s="362"/>
      <c r="H31" s="363"/>
      <c r="I31" s="363"/>
      <c r="J31" s="363"/>
      <c r="K31" s="363"/>
      <c r="L31" s="363"/>
      <c r="M31" s="360"/>
      <c r="N31" s="360"/>
      <c r="O31" s="360"/>
      <c r="P31" s="361"/>
      <c r="Q31" s="361"/>
      <c r="R31" s="362"/>
      <c r="S31" s="362"/>
      <c r="T31" s="387"/>
      <c r="U31" s="387"/>
      <c r="V31" s="387"/>
      <c r="W31" s="387"/>
      <c r="X31" s="387"/>
      <c r="Y31" s="360"/>
      <c r="Z31" s="360"/>
      <c r="AA31" s="360"/>
      <c r="AB31" s="361"/>
      <c r="AC31" s="361"/>
      <c r="AD31" s="362"/>
      <c r="AE31" s="362"/>
      <c r="AF31" s="387"/>
      <c r="AG31" s="387"/>
      <c r="AH31" s="387"/>
      <c r="AI31" s="387"/>
      <c r="AJ31" s="387"/>
      <c r="AK31" s="360"/>
      <c r="AL31" s="360"/>
      <c r="AM31" s="360"/>
      <c r="AN31" s="360"/>
      <c r="AO31" s="360"/>
      <c r="AP31" s="360"/>
      <c r="AQ31" s="368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2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2"/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</row>
    <row r="33" spans="1:76" x14ac:dyDescent="0.25">
      <c r="A33" s="412"/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412"/>
      <c r="AT33" s="412"/>
      <c r="AU33" s="412"/>
      <c r="AV33" s="412"/>
      <c r="AW33" s="412"/>
      <c r="AX33" s="412"/>
      <c r="AY33" s="412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2"/>
      <c r="BO33" s="412"/>
      <c r="BP33" s="412"/>
      <c r="BQ33" s="412"/>
      <c r="BR33" s="412"/>
      <c r="BS33" s="412"/>
      <c r="BT33" s="412"/>
      <c r="BU33" s="412"/>
      <c r="BV33" s="412"/>
      <c r="BW33" s="412"/>
      <c r="BX33" s="412"/>
    </row>
    <row r="34" spans="1:76" x14ac:dyDescent="0.25">
      <c r="A34" s="412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2"/>
      <c r="BS34" s="412"/>
      <c r="BT34" s="412"/>
      <c r="BU34" s="412"/>
      <c r="BV34" s="412"/>
      <c r="BW34" s="412"/>
      <c r="BX34" s="412"/>
    </row>
    <row r="35" spans="1:76" x14ac:dyDescent="0.25">
      <c r="A35" s="412"/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</row>
    <row r="36" spans="1:76" x14ac:dyDescent="0.25">
      <c r="A36" s="412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</row>
    <row r="37" spans="1:76" x14ac:dyDescent="0.25">
      <c r="A37" s="412"/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412"/>
      <c r="AV37" s="412"/>
      <c r="AW37" s="412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12"/>
      <c r="BQ37" s="412"/>
      <c r="BR37" s="412"/>
      <c r="BS37" s="412"/>
      <c r="BT37" s="412"/>
      <c r="BU37" s="412"/>
      <c r="BV37" s="412"/>
      <c r="BW37" s="412"/>
      <c r="BX37" s="412"/>
    </row>
    <row r="38" spans="1:76" x14ac:dyDescent="0.25">
      <c r="A38" s="412"/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2"/>
      <c r="BO38" s="412"/>
      <c r="BP38" s="412"/>
      <c r="BQ38" s="412"/>
      <c r="BR38" s="412"/>
      <c r="BS38" s="412"/>
      <c r="BT38" s="412"/>
      <c r="BU38" s="412"/>
      <c r="BV38" s="412"/>
      <c r="BW38" s="412"/>
      <c r="BX38" s="412"/>
    </row>
    <row r="39" spans="1:76" x14ac:dyDescent="0.25">
      <c r="A39" s="412"/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2"/>
      <c r="AU39" s="412"/>
      <c r="AV39" s="412"/>
      <c r="AW39" s="412"/>
      <c r="AX39" s="412"/>
      <c r="AY39" s="412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2"/>
      <c r="BO39" s="412"/>
      <c r="BP39" s="412"/>
      <c r="BQ39" s="412"/>
      <c r="BR39" s="412"/>
      <c r="BS39" s="412"/>
      <c r="BT39" s="412"/>
      <c r="BU39" s="412"/>
      <c r="BV39" s="412"/>
      <c r="BW39" s="412"/>
      <c r="BX39" s="412"/>
    </row>
    <row r="40" spans="1:76" x14ac:dyDescent="0.25">
      <c r="A40" s="412"/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412"/>
      <c r="AS40" s="412"/>
      <c r="AT40" s="412"/>
      <c r="AU40" s="412"/>
      <c r="AV40" s="412"/>
      <c r="AW40" s="412"/>
      <c r="AX40" s="412"/>
      <c r="AY40" s="412"/>
      <c r="AZ40" s="412"/>
      <c r="BA40" s="412"/>
      <c r="BB40" s="412"/>
      <c r="BC40" s="412"/>
      <c r="BD40" s="412"/>
      <c r="BE40" s="412"/>
      <c r="BF40" s="412"/>
      <c r="BG40" s="412"/>
      <c r="BH40" s="412"/>
      <c r="BI40" s="412"/>
      <c r="BJ40" s="412"/>
      <c r="BK40" s="412"/>
      <c r="BL40" s="412"/>
      <c r="BM40" s="412"/>
      <c r="BN40" s="412"/>
      <c r="BO40" s="412"/>
      <c r="BP40" s="412"/>
      <c r="BQ40" s="412"/>
      <c r="BR40" s="412"/>
      <c r="BS40" s="412"/>
      <c r="BT40" s="412"/>
      <c r="BU40" s="412"/>
      <c r="BV40" s="412"/>
      <c r="BW40" s="412"/>
      <c r="BX40" s="412"/>
    </row>
    <row r="41" spans="1:76" x14ac:dyDescent="0.25">
      <c r="A41" s="412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2"/>
      <c r="BO41" s="412"/>
      <c r="BP41" s="412"/>
      <c r="BQ41" s="412"/>
      <c r="BR41" s="412"/>
      <c r="BS41" s="412"/>
      <c r="BT41" s="412"/>
      <c r="BU41" s="412"/>
      <c r="BV41" s="412"/>
      <c r="BW41" s="412"/>
      <c r="BX41" s="412"/>
    </row>
    <row r="42" spans="1:76" x14ac:dyDescent="0.25">
      <c r="A42" s="412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2"/>
    </row>
    <row r="43" spans="1:76" x14ac:dyDescent="0.25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2"/>
      <c r="BO43" s="412"/>
      <c r="BP43" s="412"/>
      <c r="BQ43" s="412"/>
      <c r="BR43" s="412"/>
      <c r="BS43" s="412"/>
      <c r="BT43" s="412"/>
      <c r="BU43" s="412"/>
      <c r="BV43" s="412"/>
      <c r="BW43" s="412"/>
      <c r="BX43" s="412"/>
    </row>
    <row r="44" spans="1:76" x14ac:dyDescent="0.25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2"/>
      <c r="BO44" s="412"/>
      <c r="BP44" s="412"/>
      <c r="BQ44" s="412"/>
      <c r="BR44" s="412"/>
      <c r="BS44" s="412"/>
      <c r="BT44" s="412"/>
      <c r="BU44" s="412"/>
      <c r="BV44" s="412"/>
      <c r="BW44" s="412"/>
      <c r="BX44" s="412"/>
    </row>
    <row r="45" spans="1:76" x14ac:dyDescent="0.25">
      <c r="A45" s="412"/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</row>
    <row r="46" spans="1:76" x14ac:dyDescent="0.25">
      <c r="A46" s="412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2"/>
      <c r="BM46" s="412"/>
      <c r="BN46" s="412"/>
      <c r="BO46" s="412"/>
      <c r="BP46" s="412"/>
      <c r="BQ46" s="412"/>
      <c r="BR46" s="412"/>
      <c r="BS46" s="412"/>
      <c r="BT46" s="412"/>
      <c r="BU46" s="412"/>
      <c r="BV46" s="412"/>
      <c r="BW46" s="412"/>
      <c r="BX46" s="412"/>
    </row>
    <row r="47" spans="1:76" x14ac:dyDescent="0.25">
      <c r="A47" s="412"/>
      <c r="B47" s="412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2"/>
      <c r="BO47" s="412"/>
      <c r="BP47" s="412"/>
      <c r="BQ47" s="412"/>
      <c r="BR47" s="412"/>
      <c r="BS47" s="412"/>
      <c r="BT47" s="412"/>
      <c r="BU47" s="412"/>
      <c r="BV47" s="412"/>
      <c r="BW47" s="412"/>
      <c r="BX47" s="412"/>
    </row>
    <row r="48" spans="1:76" x14ac:dyDescent="0.25">
      <c r="A48" s="412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2"/>
      <c r="BO48" s="412"/>
      <c r="BP48" s="412"/>
      <c r="BQ48" s="412"/>
      <c r="BR48" s="412"/>
      <c r="BS48" s="412"/>
      <c r="BT48" s="412"/>
      <c r="BU48" s="412"/>
      <c r="BV48" s="412"/>
      <c r="BW48" s="412"/>
      <c r="BX48" s="412"/>
    </row>
    <row r="49" spans="1:76" x14ac:dyDescent="0.25">
      <c r="A49" s="412"/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2"/>
      <c r="BO49" s="412"/>
      <c r="BP49" s="412"/>
      <c r="BQ49" s="412"/>
      <c r="BR49" s="412"/>
      <c r="BS49" s="412"/>
      <c r="BT49" s="412"/>
      <c r="BU49" s="412"/>
      <c r="BV49" s="412"/>
      <c r="BW49" s="412"/>
      <c r="BX49" s="412"/>
    </row>
    <row r="50" spans="1:76" x14ac:dyDescent="0.25">
      <c r="A50" s="412"/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2"/>
      <c r="BO50" s="412"/>
      <c r="BP50" s="412"/>
      <c r="BQ50" s="412"/>
      <c r="BR50" s="412"/>
      <c r="BS50" s="412"/>
      <c r="BT50" s="412"/>
      <c r="BU50" s="412"/>
      <c r="BV50" s="412"/>
      <c r="BW50" s="412"/>
      <c r="BX50" s="412"/>
    </row>
    <row r="51" spans="1:76" x14ac:dyDescent="0.25">
      <c r="A51" s="412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</row>
    <row r="52" spans="1:76" x14ac:dyDescent="0.25">
      <c r="A52" s="412"/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</row>
    <row r="53" spans="1:76" x14ac:dyDescent="0.25">
      <c r="A53" s="412"/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2"/>
      <c r="AW53" s="412"/>
      <c r="AX53" s="412"/>
      <c r="AY53" s="412"/>
      <c r="AZ53" s="412"/>
      <c r="BA53" s="412"/>
      <c r="BB53" s="412"/>
      <c r="BC53" s="412"/>
      <c r="BD53" s="412"/>
      <c r="BE53" s="412"/>
      <c r="BF53" s="412"/>
      <c r="BG53" s="412"/>
      <c r="BH53" s="412"/>
      <c r="BI53" s="412"/>
      <c r="BJ53" s="412"/>
      <c r="BK53" s="412"/>
      <c r="BL53" s="412"/>
      <c r="BM53" s="412"/>
      <c r="BN53" s="412"/>
      <c r="BO53" s="412"/>
      <c r="BP53" s="412"/>
      <c r="BQ53" s="412"/>
      <c r="BR53" s="412"/>
      <c r="BS53" s="412"/>
      <c r="BT53" s="412"/>
      <c r="BU53" s="412"/>
      <c r="BV53" s="412"/>
      <c r="BW53" s="412"/>
      <c r="BX53" s="412"/>
    </row>
    <row r="54" spans="1:76" x14ac:dyDescent="0.25">
      <c r="A54" s="412"/>
      <c r="B54" s="412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2"/>
      <c r="AW54" s="412"/>
      <c r="AX54" s="412"/>
      <c r="AY54" s="412"/>
      <c r="AZ54" s="412"/>
      <c r="BA54" s="412"/>
      <c r="BB54" s="412"/>
      <c r="BC54" s="412"/>
      <c r="BD54" s="412"/>
      <c r="BE54" s="412"/>
      <c r="BF54" s="412"/>
      <c r="BG54" s="412"/>
      <c r="BH54" s="412"/>
      <c r="BI54" s="412"/>
      <c r="BJ54" s="412"/>
      <c r="BK54" s="412"/>
      <c r="BL54" s="412"/>
      <c r="BM54" s="412"/>
      <c r="BN54" s="412"/>
      <c r="BO54" s="412"/>
      <c r="BP54" s="412"/>
      <c r="BQ54" s="412"/>
      <c r="BR54" s="412"/>
      <c r="BS54" s="412"/>
      <c r="BT54" s="412"/>
      <c r="BU54" s="412"/>
      <c r="BV54" s="412"/>
      <c r="BW54" s="412"/>
      <c r="BX54" s="412"/>
    </row>
    <row r="55" spans="1:76" x14ac:dyDescent="0.25">
      <c r="A55" s="412"/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412"/>
      <c r="BT55" s="412"/>
      <c r="BU55" s="412"/>
      <c r="BV55" s="412"/>
      <c r="BW55" s="412"/>
      <c r="BX55" s="412"/>
    </row>
    <row r="56" spans="1:76" x14ac:dyDescent="0.25">
      <c r="A56" s="412"/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412"/>
      <c r="BT56" s="412"/>
      <c r="BU56" s="412"/>
      <c r="BV56" s="412"/>
      <c r="BW56" s="412"/>
      <c r="BX56" s="412"/>
    </row>
    <row r="57" spans="1:76" x14ac:dyDescent="0.25">
      <c r="A57" s="412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/>
      <c r="BB57" s="412"/>
      <c r="BC57" s="412"/>
      <c r="BD57" s="412"/>
      <c r="BE57" s="412"/>
      <c r="BF57" s="412"/>
      <c r="BG57" s="412"/>
      <c r="BH57" s="412"/>
      <c r="BI57" s="412"/>
      <c r="BJ57" s="412"/>
      <c r="BK57" s="412"/>
      <c r="BL57" s="412"/>
      <c r="BM57" s="412"/>
      <c r="BN57" s="412"/>
      <c r="BO57" s="412"/>
      <c r="BP57" s="412"/>
      <c r="BQ57" s="412"/>
      <c r="BR57" s="412"/>
      <c r="BS57" s="412"/>
      <c r="BT57" s="412"/>
      <c r="BU57" s="412"/>
      <c r="BV57" s="412"/>
      <c r="BW57" s="412"/>
      <c r="BX57" s="412"/>
    </row>
    <row r="58" spans="1:76" x14ac:dyDescent="0.25">
      <c r="A58" s="412"/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412"/>
      <c r="BB58" s="412"/>
      <c r="BC58" s="412"/>
      <c r="BD58" s="412"/>
      <c r="BE58" s="412"/>
      <c r="BF58" s="412"/>
      <c r="BG58" s="412"/>
      <c r="BH58" s="412"/>
      <c r="BI58" s="412"/>
      <c r="BJ58" s="412"/>
      <c r="BK58" s="412"/>
      <c r="BL58" s="412"/>
      <c r="BM58" s="412"/>
      <c r="BN58" s="412"/>
      <c r="BO58" s="412"/>
      <c r="BP58" s="412"/>
      <c r="BQ58" s="412"/>
      <c r="BR58" s="412"/>
      <c r="BS58" s="412"/>
      <c r="BT58" s="412"/>
      <c r="BU58" s="412"/>
      <c r="BV58" s="412"/>
      <c r="BW58" s="412"/>
      <c r="BX58" s="412"/>
    </row>
    <row r="59" spans="1:76" x14ac:dyDescent="0.25">
      <c r="A59" s="412"/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2"/>
      <c r="BC59" s="412"/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2"/>
      <c r="BS59" s="412"/>
      <c r="BT59" s="412"/>
      <c r="BU59" s="412"/>
      <c r="BV59" s="412"/>
      <c r="BW59" s="412"/>
      <c r="BX59" s="412"/>
    </row>
    <row r="60" spans="1:76" x14ac:dyDescent="0.25">
      <c r="A60" s="412"/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2"/>
      <c r="AU60" s="412"/>
      <c r="AV60" s="412"/>
      <c r="AW60" s="412"/>
      <c r="AX60" s="412"/>
      <c r="AY60" s="412"/>
      <c r="AZ60" s="412"/>
      <c r="BA60" s="412"/>
      <c r="BB60" s="412"/>
      <c r="BC60" s="412"/>
      <c r="BD60" s="412"/>
      <c r="BE60" s="412"/>
      <c r="BF60" s="412"/>
      <c r="BG60" s="412"/>
      <c r="BH60" s="412"/>
      <c r="BI60" s="412"/>
      <c r="BJ60" s="412"/>
      <c r="BK60" s="412"/>
      <c r="BL60" s="412"/>
      <c r="BM60" s="412"/>
      <c r="BN60" s="412"/>
      <c r="BO60" s="412"/>
      <c r="BP60" s="412"/>
      <c r="BQ60" s="412"/>
      <c r="BR60" s="412"/>
      <c r="BS60" s="412"/>
      <c r="BT60" s="412"/>
      <c r="BU60" s="412"/>
      <c r="BV60" s="412"/>
      <c r="BW60" s="412"/>
      <c r="BX60" s="412"/>
    </row>
    <row r="61" spans="1:76" x14ac:dyDescent="0.25">
      <c r="A61" s="412"/>
      <c r="B61" s="412"/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2"/>
      <c r="AU61" s="412"/>
      <c r="AV61" s="412"/>
      <c r="AW61" s="412"/>
      <c r="AX61" s="412"/>
      <c r="AY61" s="412"/>
      <c r="AZ61" s="412"/>
      <c r="BA61" s="412"/>
      <c r="BB61" s="412"/>
      <c r="BC61" s="412"/>
      <c r="BD61" s="412"/>
      <c r="BE61" s="412"/>
      <c r="BF61" s="412"/>
      <c r="BG61" s="412"/>
      <c r="BH61" s="412"/>
      <c r="BI61" s="412"/>
      <c r="BJ61" s="412"/>
      <c r="BK61" s="412"/>
      <c r="BL61" s="412"/>
      <c r="BM61" s="412"/>
      <c r="BN61" s="412"/>
      <c r="BO61" s="412"/>
      <c r="BP61" s="412"/>
      <c r="BQ61" s="412"/>
      <c r="BR61" s="412"/>
      <c r="BS61" s="412"/>
      <c r="BT61" s="412"/>
      <c r="BU61" s="412"/>
      <c r="BV61" s="412"/>
      <c r="BW61" s="412"/>
      <c r="BX61" s="412"/>
    </row>
    <row r="62" spans="1:76" x14ac:dyDescent="0.25">
      <c r="A62" s="412"/>
      <c r="B62" s="412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412"/>
      <c r="BA62" s="412"/>
      <c r="BB62" s="412"/>
      <c r="BC62" s="412"/>
      <c r="BD62" s="412"/>
      <c r="BE62" s="412"/>
      <c r="BF62" s="412"/>
      <c r="BG62" s="412"/>
      <c r="BH62" s="412"/>
      <c r="BI62" s="412"/>
      <c r="BJ62" s="412"/>
      <c r="BK62" s="412"/>
      <c r="BL62" s="412"/>
      <c r="BM62" s="412"/>
      <c r="BN62" s="412"/>
      <c r="BO62" s="412"/>
      <c r="BP62" s="412"/>
      <c r="BQ62" s="412"/>
      <c r="BR62" s="412"/>
      <c r="BS62" s="412"/>
      <c r="BT62" s="412"/>
      <c r="BU62" s="412"/>
      <c r="BV62" s="412"/>
      <c r="BW62" s="412"/>
      <c r="BX62" s="412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sheetProtection algorithmName="SHA-512" hashValue="9eMnGyCuP6PVaIRJgyEOXtuoV6zHgu+tDZlP7MEtUlYrDrb6zCaahHhm32uPTgQVmyY63nU2p6cTeTskDao3Rg==" saltValue="1NPG/mhQd0BHOHSLPwkNpQ==" spinCount="100000" sheet="1" objects="1" scenarios="1"/>
  <mergeCells count="12">
    <mergeCell ref="A32:BX62"/>
    <mergeCell ref="R5:AA5"/>
    <mergeCell ref="AD5:AM5"/>
    <mergeCell ref="T18:U18"/>
    <mergeCell ref="X18:Y18"/>
    <mergeCell ref="AF18:AG18"/>
    <mergeCell ref="AJ18:AK18"/>
    <mergeCell ref="F5:O5"/>
    <mergeCell ref="H18:I18"/>
    <mergeCell ref="L18:M18"/>
    <mergeCell ref="L15:N15"/>
    <mergeCell ref="L17:M17"/>
  </mergeCells>
  <conditionalFormatting sqref="H18">
    <cfRule type="cellIs" dxfId="68" priority="37" stopIfTrue="1" operator="equal">
      <formula>0</formula>
    </cfRule>
    <cfRule type="cellIs" dxfId="67" priority="38" stopIfTrue="1" operator="greaterThan">
      <formula>0</formula>
    </cfRule>
  </conditionalFormatting>
  <conditionalFormatting sqref="L18">
    <cfRule type="expression" dxfId="66" priority="34">
      <formula>ISNA(L18)</formula>
    </cfRule>
    <cfRule type="cellIs" dxfId="65" priority="39" stopIfTrue="1" operator="greaterThan">
      <formula>0</formula>
    </cfRule>
  </conditionalFormatting>
  <conditionalFormatting sqref="L18">
    <cfRule type="cellIs" dxfId="64" priority="36" operator="lessThanOrEqual">
      <formula>0</formula>
    </cfRule>
  </conditionalFormatting>
  <conditionalFormatting sqref="H18:I18">
    <cfRule type="expression" dxfId="63" priority="33">
      <formula>ISERROR(H18)</formula>
    </cfRule>
    <cfRule type="expression" dxfId="62" priority="35">
      <formula>ISNA(H18)</formula>
    </cfRule>
  </conditionalFormatting>
  <conditionalFormatting sqref="L18:M18">
    <cfRule type="expression" dxfId="61" priority="32">
      <formula>ISERROR(L18)</formula>
    </cfRule>
  </conditionalFormatting>
  <conditionalFormatting sqref="N14">
    <cfRule type="expression" dxfId="60" priority="31">
      <formula>AND(OR(ISNUMBER(H14),ISNUMBER(J14),ISNUMBER(L14)),OR(H14&lt;&gt;0,J14&lt;&gt;0,L14&lt;&gt;0),OR(NOT(ISNUMBER(N14)),N14=0))</formula>
    </cfRule>
  </conditionalFormatting>
  <conditionalFormatting sqref="H14">
    <cfRule type="expression" dxfId="59" priority="30">
      <formula>AND(ISNUMBER(N14),N14&lt;&gt;0)</formula>
    </cfRule>
  </conditionalFormatting>
  <conditionalFormatting sqref="J14">
    <cfRule type="expression" dxfId="58" priority="29">
      <formula>AND(ISNUMBER(N14),N14&lt;&gt;0)</formula>
    </cfRule>
  </conditionalFormatting>
  <conditionalFormatting sqref="L14">
    <cfRule type="expression" dxfId="57" priority="28">
      <formula>AND(ISNUMBER(N14),N14&lt;&gt;0)</formula>
    </cfRule>
  </conditionalFormatting>
  <conditionalFormatting sqref="H15">
    <cfRule type="expression" dxfId="56" priority="27">
      <formula>H15="Bitte geben Sie Ihre Punkte ein!"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AB32" sqref="AB32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7" t="s">
        <v>55</v>
      </c>
      <c r="D3" s="428"/>
      <c r="E3" s="428"/>
      <c r="F3" s="428"/>
      <c r="G3" s="428"/>
      <c r="H3" s="428"/>
      <c r="I3" s="428"/>
      <c r="J3" s="428"/>
      <c r="K3" s="428"/>
      <c r="L3" s="429"/>
      <c r="M3" s="11"/>
      <c r="N3" s="11"/>
      <c r="O3" s="427" t="s">
        <v>56</v>
      </c>
      <c r="P3" s="428"/>
      <c r="Q3" s="428"/>
      <c r="R3" s="428"/>
      <c r="S3" s="428"/>
      <c r="T3" s="428"/>
      <c r="U3" s="428"/>
      <c r="V3" s="428"/>
      <c r="W3" s="428"/>
      <c r="X3" s="429"/>
      <c r="Y3" s="11"/>
      <c r="Z3" s="11"/>
      <c r="AA3" s="427" t="s">
        <v>57</v>
      </c>
      <c r="AB3" s="428"/>
      <c r="AC3" s="428"/>
      <c r="AD3" s="428"/>
      <c r="AE3" s="428"/>
      <c r="AF3" s="428"/>
      <c r="AG3" s="428"/>
      <c r="AH3" s="428"/>
      <c r="AI3" s="428"/>
      <c r="AJ3" s="429"/>
    </row>
    <row r="4" spans="1:36" ht="15.75" x14ac:dyDescent="0.25">
      <c r="A4" s="14"/>
      <c r="B4" s="9"/>
      <c r="C4" s="432" t="s">
        <v>41</v>
      </c>
      <c r="D4" s="433"/>
      <c r="E4" s="433"/>
      <c r="F4" s="433"/>
      <c r="G4" s="433"/>
      <c r="H4" s="433"/>
      <c r="I4" s="433"/>
      <c r="J4" s="433"/>
      <c r="K4" s="433"/>
      <c r="L4" s="434"/>
      <c r="M4" s="4"/>
      <c r="N4" s="4"/>
      <c r="O4" s="432" t="s">
        <v>41</v>
      </c>
      <c r="P4" s="433"/>
      <c r="Q4" s="433"/>
      <c r="R4" s="433"/>
      <c r="S4" s="433"/>
      <c r="T4" s="433"/>
      <c r="U4" s="433"/>
      <c r="V4" s="433"/>
      <c r="W4" s="433"/>
      <c r="X4" s="434"/>
      <c r="Y4" s="4"/>
      <c r="Z4" s="4"/>
      <c r="AA4" s="432" t="s">
        <v>41</v>
      </c>
      <c r="AB4" s="433"/>
      <c r="AC4" s="433"/>
      <c r="AD4" s="433"/>
      <c r="AE4" s="433"/>
      <c r="AF4" s="433"/>
      <c r="AG4" s="433"/>
      <c r="AH4" s="433"/>
      <c r="AI4" s="433"/>
      <c r="AJ4" s="434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5" t="s">
        <v>26</v>
      </c>
      <c r="E6" s="405"/>
      <c r="F6" s="405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5" t="s">
        <v>26</v>
      </c>
      <c r="Q6" s="405"/>
      <c r="R6" s="405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5" t="s">
        <v>26</v>
      </c>
      <c r="AC6" s="405"/>
      <c r="AD6" s="405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6">
        <f>D32</f>
        <v>95</v>
      </c>
      <c r="E7" s="407"/>
      <c r="F7" s="406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6">
        <f>P32</f>
        <v>219</v>
      </c>
      <c r="Q7" s="407"/>
      <c r="R7" s="406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6">
        <f>AB32</f>
        <v>42</v>
      </c>
      <c r="AC7" s="407"/>
      <c r="AD7" s="406">
        <f>AD32</f>
        <v>45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7"/>
      <c r="E8" s="407"/>
      <c r="F8" s="407"/>
      <c r="G8" s="92"/>
      <c r="H8" s="92"/>
      <c r="I8" s="92"/>
      <c r="J8" s="92"/>
      <c r="K8" s="88"/>
      <c r="L8" s="99"/>
      <c r="M8" s="4"/>
      <c r="N8" s="4"/>
      <c r="O8" s="100"/>
      <c r="P8" s="407"/>
      <c r="Q8" s="407"/>
      <c r="R8" s="407"/>
      <c r="S8" s="92"/>
      <c r="T8" s="92"/>
      <c r="U8" s="92"/>
      <c r="V8" s="92"/>
      <c r="W8" s="88"/>
      <c r="X8" s="99"/>
      <c r="Y8" s="4"/>
      <c r="Z8" s="4"/>
      <c r="AA8" s="100"/>
      <c r="AB8" s="407"/>
      <c r="AC8" s="407"/>
      <c r="AD8" s="407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8"/>
      <c r="E9" s="408"/>
      <c r="F9" s="408"/>
      <c r="G9" s="88"/>
      <c r="H9" s="88"/>
      <c r="I9" s="88"/>
      <c r="J9" s="88"/>
      <c r="K9" s="88"/>
      <c r="L9" s="99"/>
      <c r="M9" s="4"/>
      <c r="N9" s="4"/>
      <c r="O9" s="101"/>
      <c r="P9" s="408"/>
      <c r="Q9" s="408"/>
      <c r="R9" s="408"/>
      <c r="S9" s="88"/>
      <c r="T9" s="88"/>
      <c r="U9" s="88"/>
      <c r="V9" s="88"/>
      <c r="W9" s="88"/>
      <c r="X9" s="99"/>
      <c r="Y9" s="4"/>
      <c r="Z9" s="4"/>
      <c r="AA9" s="101"/>
      <c r="AB9" s="408"/>
      <c r="AC9" s="408"/>
      <c r="AD9" s="408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09">
        <f>D34</f>
        <v>1.24</v>
      </c>
      <c r="E10" s="408"/>
      <c r="F10" s="408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09">
        <f>D34</f>
        <v>1.24</v>
      </c>
      <c r="Q10" s="408"/>
      <c r="R10" s="408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09">
        <f>D34</f>
        <v>1.24</v>
      </c>
      <c r="AC10" s="408"/>
      <c r="AD10" s="408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 t="e">
        <f>'HVM-RECHNER'!#REF!</f>
        <v>#REF!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 t="e">
        <f>'HVM-RECHNER'!#REF!</f>
        <v>#REF!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>
        <f>'HVM-RECHNER'!H8</f>
        <v>1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 t="e">
        <f>'HVM-RECHNER'!#REF!</f>
        <v>#REF!</v>
      </c>
      <c r="E15" s="88"/>
      <c r="F15" s="93" t="e">
        <f>'HVM-RECHNER'!#REF!</f>
        <v>#REF!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 t="e">
        <f>'HVM-RECHNER'!#REF!</f>
        <v>#REF!</v>
      </c>
      <c r="Q15" s="88"/>
      <c r="R15" s="93" t="e">
        <f>'HVM-RECHNER'!#REF!</f>
        <v>#REF!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>
        <f>'HVM-RECHNER'!H11</f>
        <v>0</v>
      </c>
      <c r="AC15" s="88"/>
      <c r="AD15" s="93">
        <f>'HVM-RECHNER'!J11</f>
        <v>0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 t="e">
        <f>IF('HVM-RECHNER'!#REF!="","",'HVM-RECHNER'!#REF!)</f>
        <v>#REF!</v>
      </c>
      <c r="E18" s="88"/>
      <c r="F18" s="95" t="e">
        <f>IF('HVM-RECHNER'!#REF!="","",'HVM-RECHNER'!#REF!)</f>
        <v>#REF!</v>
      </c>
      <c r="G18" s="88"/>
      <c r="H18" s="95" t="e">
        <f>IF('HVM-RECHNER'!#REF!="","",'HVM-RECHNER'!#REF!)</f>
        <v>#REF!</v>
      </c>
      <c r="I18" s="92"/>
      <c r="J18" s="95" t="e">
        <f>IF('HVM-RECHNER'!#REF!="","",'HVM-RECHNER'!#REF!)</f>
        <v>#REF!</v>
      </c>
      <c r="K18" s="88"/>
      <c r="L18" s="104" t="e">
        <f>IF(AND(ISNUMBER(J18),J18&lt;&gt;0),J18,SUM(D18,F18,H18))</f>
        <v>#REF!</v>
      </c>
      <c r="M18" s="4"/>
      <c r="N18" s="4"/>
      <c r="O18" s="100" t="s">
        <v>40</v>
      </c>
      <c r="P18" s="95" t="e">
        <f>IF('HVM-RECHNER'!#REF!="","",'HVM-RECHNER'!#REF!)</f>
        <v>#REF!</v>
      </c>
      <c r="Q18" s="88"/>
      <c r="R18" s="95" t="e">
        <f>IF('HVM-RECHNER'!#REF!="","",'HVM-RECHNER'!#REF!)</f>
        <v>#REF!</v>
      </c>
      <c r="S18" s="88"/>
      <c r="T18" s="95" t="e">
        <f>IF('HVM-RECHNER'!#REF!="","",'HVM-RECHNER'!#REF!)</f>
        <v>#REF!</v>
      </c>
      <c r="U18" s="92"/>
      <c r="V18" s="95" t="e">
        <f>IF('HVM-RECHNER'!#REF!="","",'HVM-RECHNER'!#REF!)</f>
        <v>#REF!</v>
      </c>
      <c r="W18" s="88"/>
      <c r="X18" s="104" t="e">
        <f>IF(AND(ISNUMBER(V18),V18&lt;&gt;0),V18,SUM(P18,R18,T18))</f>
        <v>#REF!</v>
      </c>
      <c r="Y18" s="4"/>
      <c r="Z18" s="4"/>
      <c r="AA18" s="100" t="s">
        <v>40</v>
      </c>
      <c r="AB18" s="95">
        <f>IF('HVM-RECHNER'!H14="","",'HVM-RECHNER'!H14)</f>
        <v>0</v>
      </c>
      <c r="AC18" s="88"/>
      <c r="AD18" s="95">
        <f>IF('HVM-RECHNER'!J14="","",'HVM-RECHNER'!J14)</f>
        <v>0</v>
      </c>
      <c r="AE18" s="88"/>
      <c r="AF18" s="95">
        <f>IF('HVM-RECHNER'!L14="","",'HVM-RECHNER'!L14)</f>
        <v>0</v>
      </c>
      <c r="AG18" s="92"/>
      <c r="AH18" s="95">
        <f>IF('HVM-RECHNER'!N14="","",'HVM-RECHNER'!N14)</f>
        <v>0</v>
      </c>
      <c r="AI18" s="88"/>
      <c r="AJ18" s="104">
        <f>IF(AND(ISNUMBER(AH18),AH18&lt;&gt;0),AH18,SUM(AB18,AD18,AF18))</f>
        <v>0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0" t="e">
        <f>IF(DETAILS!U5&lt;DETAILS!N5,0,DETAILS!U5-DETAILS!N5)</f>
        <v>#REF!</v>
      </c>
      <c r="E22" s="431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0" t="e">
        <f>IF(DETAILS!U6&lt;DETAILS!N6,0,DETAILS!U6-DETAILS!N6)</f>
        <v>#REF!</v>
      </c>
      <c r="Q22" s="431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0" t="e">
        <f>IF(DETAILS!U7&lt;DETAILS!N7,0,DETAILS!U7-DETAILS!N7)</f>
        <v>#N/A</v>
      </c>
      <c r="AC22" s="431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#REF!</v>
      </c>
      <c r="E25" s="92"/>
      <c r="F25" s="27" t="e">
        <f>DETAILS!AJ5</f>
        <v>#REF!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#REF!</v>
      </c>
      <c r="Q25" s="92"/>
      <c r="R25" s="27" t="e">
        <f>DETAILS!AJ6</f>
        <v>#REF!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#N/A</v>
      </c>
      <c r="AC25" s="92"/>
      <c r="AD25" s="27" t="e">
        <f>DETAILS!AJ7</f>
        <v>#N/A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8"/>
      <c r="D30" s="389"/>
      <c r="E30" s="389"/>
      <c r="F30" s="389"/>
      <c r="G30" s="390"/>
      <c r="H30" s="391"/>
      <c r="I30" s="4"/>
      <c r="J30" s="4"/>
      <c r="K30" s="4"/>
      <c r="L30" s="4"/>
      <c r="M30" s="4"/>
      <c r="N30" s="4"/>
      <c r="O30" s="388"/>
      <c r="P30" s="389"/>
      <c r="Q30" s="389"/>
      <c r="R30" s="389"/>
      <c r="S30" s="390"/>
      <c r="T30" s="391"/>
      <c r="U30" s="4"/>
      <c r="V30" s="4"/>
      <c r="W30" s="4"/>
      <c r="X30" s="4"/>
      <c r="Y30" s="4"/>
      <c r="Z30" s="4"/>
      <c r="AA30" s="388"/>
      <c r="AB30" s="389"/>
      <c r="AC30" s="389"/>
      <c r="AD30" s="389"/>
      <c r="AE30" s="390"/>
      <c r="AF30" s="391"/>
      <c r="AG30" s="4"/>
      <c r="AH30" s="4"/>
      <c r="AI30" s="4"/>
      <c r="AJ30" s="4"/>
    </row>
    <row r="31" spans="1:36" ht="21" customHeight="1" x14ac:dyDescent="0.25">
      <c r="A31" s="18"/>
      <c r="B31" s="15"/>
      <c r="C31" s="392"/>
      <c r="D31" s="393" t="s">
        <v>26</v>
      </c>
      <c r="E31" s="394"/>
      <c r="F31" s="393" t="s">
        <v>27</v>
      </c>
      <c r="G31" s="395"/>
      <c r="H31" s="396"/>
      <c r="I31" s="14"/>
      <c r="J31" s="14"/>
      <c r="K31" s="14"/>
      <c r="L31" s="15"/>
      <c r="M31" s="15"/>
      <c r="N31" s="15"/>
      <c r="O31" s="392"/>
      <c r="P31" s="393" t="s">
        <v>26</v>
      </c>
      <c r="Q31" s="394"/>
      <c r="R31" s="393" t="s">
        <v>27</v>
      </c>
      <c r="S31" s="395"/>
      <c r="T31" s="396"/>
      <c r="U31" s="14"/>
      <c r="V31" s="14"/>
      <c r="W31" s="14"/>
      <c r="X31" s="15"/>
      <c r="Y31" s="4"/>
      <c r="Z31" s="4"/>
      <c r="AA31" s="392"/>
      <c r="AB31" s="393" t="s">
        <v>26</v>
      </c>
      <c r="AC31" s="394"/>
      <c r="AD31" s="393" t="s">
        <v>27</v>
      </c>
      <c r="AE31" s="395"/>
      <c r="AF31" s="396"/>
      <c r="AG31" s="14"/>
      <c r="AH31" s="14"/>
      <c r="AI31" s="14"/>
      <c r="AJ31" s="15"/>
    </row>
    <row r="32" spans="1:36" ht="16.5" customHeight="1" x14ac:dyDescent="0.25">
      <c r="A32" s="15"/>
      <c r="B32" s="4"/>
      <c r="C32" s="397" t="s">
        <v>77</v>
      </c>
      <c r="D32" s="398">
        <v>95</v>
      </c>
      <c r="E32" s="399"/>
      <c r="F32" s="398">
        <v>115</v>
      </c>
      <c r="G32" s="395"/>
      <c r="H32" s="396"/>
      <c r="I32" s="14"/>
      <c r="J32" s="15"/>
      <c r="K32" s="15"/>
      <c r="L32" s="15"/>
      <c r="M32" s="18"/>
      <c r="N32" s="4"/>
      <c r="O32" s="397" t="s">
        <v>77</v>
      </c>
      <c r="P32" s="398">
        <v>219</v>
      </c>
      <c r="Q32" s="399"/>
      <c r="R32" s="398">
        <v>235</v>
      </c>
      <c r="S32" s="395"/>
      <c r="T32" s="396"/>
      <c r="U32" s="14"/>
      <c r="V32" s="15"/>
      <c r="W32" s="15"/>
      <c r="X32" s="15"/>
      <c r="Y32" s="4"/>
      <c r="Z32" s="4"/>
      <c r="AA32" s="397" t="s">
        <v>77</v>
      </c>
      <c r="AB32" s="398">
        <v>42</v>
      </c>
      <c r="AC32" s="399"/>
      <c r="AD32" s="398">
        <v>45</v>
      </c>
      <c r="AE32" s="395"/>
      <c r="AF32" s="396"/>
      <c r="AG32" s="14"/>
      <c r="AH32" s="15"/>
      <c r="AI32" s="15"/>
      <c r="AJ32" s="15"/>
    </row>
    <row r="33" spans="1:36" ht="13.5" customHeight="1" x14ac:dyDescent="0.25">
      <c r="A33" s="15"/>
      <c r="B33" s="4"/>
      <c r="C33" s="392"/>
      <c r="D33" s="394"/>
      <c r="E33" s="394"/>
      <c r="F33" s="394"/>
      <c r="G33" s="395"/>
      <c r="H33" s="396"/>
      <c r="I33" s="14"/>
      <c r="J33" s="15"/>
      <c r="K33" s="15"/>
      <c r="L33" s="15"/>
      <c r="M33" s="18"/>
      <c r="N33" s="4"/>
      <c r="O33" s="392"/>
      <c r="P33" s="394"/>
      <c r="Q33" s="394"/>
      <c r="R33" s="394"/>
      <c r="S33" s="395"/>
      <c r="T33" s="396"/>
      <c r="U33" s="14"/>
      <c r="V33" s="15"/>
      <c r="W33" s="15"/>
      <c r="X33" s="15"/>
      <c r="Y33" s="4"/>
      <c r="Z33" s="4"/>
      <c r="AA33" s="392"/>
      <c r="AB33" s="394"/>
      <c r="AC33" s="394"/>
      <c r="AD33" s="394"/>
      <c r="AE33" s="395"/>
      <c r="AF33" s="396"/>
      <c r="AG33" s="14"/>
      <c r="AH33" s="15"/>
      <c r="AI33" s="15"/>
      <c r="AJ33" s="15"/>
    </row>
    <row r="34" spans="1:36" ht="13.5" customHeight="1" x14ac:dyDescent="0.25">
      <c r="A34" s="15"/>
      <c r="B34" s="4"/>
      <c r="C34" s="397" t="s">
        <v>88</v>
      </c>
      <c r="D34" s="400">
        <v>1.24</v>
      </c>
      <c r="E34" s="394"/>
      <c r="F34" s="394"/>
      <c r="G34" s="395"/>
      <c r="H34" s="396"/>
      <c r="I34" s="14"/>
      <c r="J34" s="15"/>
      <c r="K34" s="15"/>
      <c r="L34" s="15"/>
      <c r="M34" s="18"/>
      <c r="N34" s="4"/>
      <c r="O34" s="397"/>
      <c r="P34" s="394"/>
      <c r="Q34" s="394"/>
      <c r="R34" s="394"/>
      <c r="S34" s="395"/>
      <c r="T34" s="396"/>
      <c r="U34" s="14"/>
      <c r="V34" s="15"/>
      <c r="W34" s="15"/>
      <c r="X34" s="15"/>
      <c r="Y34" s="4"/>
      <c r="Z34" s="4"/>
      <c r="AA34" s="397"/>
      <c r="AB34" s="394"/>
      <c r="AC34" s="394"/>
      <c r="AD34" s="394"/>
      <c r="AE34" s="395"/>
      <c r="AF34" s="396"/>
      <c r="AG34" s="14"/>
      <c r="AH34" s="15"/>
      <c r="AI34" s="15"/>
      <c r="AJ34" s="15"/>
    </row>
    <row r="35" spans="1:36" ht="13.5" customHeight="1" x14ac:dyDescent="0.25">
      <c r="A35" s="15"/>
      <c r="B35" s="4"/>
      <c r="C35" s="401"/>
      <c r="D35" s="402"/>
      <c r="E35" s="402"/>
      <c r="F35" s="402"/>
      <c r="G35" s="403"/>
      <c r="H35" s="404"/>
      <c r="I35" s="4"/>
      <c r="J35" s="4"/>
      <c r="K35" s="4"/>
      <c r="L35" s="4"/>
      <c r="M35" s="4"/>
      <c r="N35" s="4"/>
      <c r="O35" s="401"/>
      <c r="P35" s="402"/>
      <c r="Q35" s="402"/>
      <c r="R35" s="402"/>
      <c r="S35" s="403"/>
      <c r="T35" s="404"/>
      <c r="U35" s="4"/>
      <c r="V35" s="4"/>
      <c r="W35" s="4"/>
      <c r="X35" s="4"/>
      <c r="Y35" s="4"/>
      <c r="Z35" s="4"/>
      <c r="AA35" s="401"/>
      <c r="AB35" s="402"/>
      <c r="AC35" s="402"/>
      <c r="AD35" s="402"/>
      <c r="AE35" s="403"/>
      <c r="AF35" s="404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0" t="s">
        <v>90</v>
      </c>
      <c r="D39" s="411" t="s">
        <v>89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qrFhObhIdUK0kyG+YfqVHvzdj8//Q0hxGPB1uEr/PIXHYqiFqw0VYG1vAPyf/jRy0d1gAaVsrYVJKkn8pcAH+w==" saltValue="BIMK0T31yIl/IlsbxowXbQ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H11" sqref="H11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52" t="s">
        <v>78</v>
      </c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6" t="s">
        <v>68</v>
      </c>
      <c r="X2" s="447"/>
      <c r="Y2" s="447"/>
      <c r="Z2" s="447"/>
      <c r="AA2" s="447"/>
      <c r="AB2" s="447"/>
      <c r="AC2" s="448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43" t="s">
        <v>12</v>
      </c>
      <c r="E3" s="444"/>
      <c r="F3" s="444"/>
      <c r="G3" s="444"/>
      <c r="H3" s="445"/>
      <c r="I3" s="453" t="s">
        <v>13</v>
      </c>
      <c r="J3" s="454"/>
      <c r="K3" s="455"/>
      <c r="L3" s="190"/>
      <c r="M3" s="190"/>
      <c r="N3" s="317"/>
      <c r="O3" s="289"/>
      <c r="P3" s="289"/>
      <c r="Q3" s="449" t="s">
        <v>77</v>
      </c>
      <c r="R3" s="450"/>
      <c r="S3" s="450"/>
      <c r="T3" s="450"/>
      <c r="U3" s="451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41" t="s">
        <v>14</v>
      </c>
      <c r="AG3" s="442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 t="e">
        <f>EINGABE!D15</f>
        <v>#REF!</v>
      </c>
      <c r="E5" s="237" t="e">
        <f>EINGABE!L18</f>
        <v>#REF!</v>
      </c>
      <c r="F5" s="198">
        <v>0</v>
      </c>
      <c r="G5" s="230" t="e">
        <f>E5+F5</f>
        <v>#REF!</v>
      </c>
      <c r="H5" s="233" t="e">
        <f t="shared" ref="H5:H31" si="0">E5/D5</f>
        <v>#REF!</v>
      </c>
      <c r="I5" s="244" t="e">
        <f>EINGABE!F15</f>
        <v>#REF!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#REF!</v>
      </c>
      <c r="N5" s="253" t="e">
        <f t="shared" ref="N5:N31" si="2">G5+L5</f>
        <v>#REF!</v>
      </c>
      <c r="O5" s="254" t="e">
        <f t="shared" ref="O5:O31" si="3">D5+I5</f>
        <v>#REF!</v>
      </c>
      <c r="P5" s="255" t="e">
        <f>ROUND(O5/$P$34,0)</f>
        <v>#REF!</v>
      </c>
      <c r="Q5" s="179" t="e">
        <f>VLOOKUP(P5,GRENZWERTE_ALL!$A$11:$I$1090,4)</f>
        <v>#REF!</v>
      </c>
      <c r="R5" s="146" t="e">
        <f>VLOOKUP(P5,GRENZWERTE_ALL!$A$11:$I$1090,5)</f>
        <v>#REF!</v>
      </c>
      <c r="S5" s="223" t="e">
        <f t="shared" ref="S5:S31" si="4">D5*Q5</f>
        <v>#REF!</v>
      </c>
      <c r="T5" s="224" t="e">
        <f t="shared" ref="T5:T31" si="5">I5*R5</f>
        <v>#REF!</v>
      </c>
      <c r="U5" s="147" t="e">
        <f>SUM(S5:T5)</f>
        <v>#REF!</v>
      </c>
      <c r="V5" s="148" t="e">
        <f>IF(N5&gt;=U5,N5-U5,0)</f>
        <v>#REF!</v>
      </c>
      <c r="W5" s="212" t="e">
        <f>IF(V5&gt;U5/10,U5/10,V5)</f>
        <v>#REF!</v>
      </c>
      <c r="X5" s="213" t="e">
        <f>IF(V5&gt;2*W5,W5,V5-W5)</f>
        <v>#REF!</v>
      </c>
      <c r="Y5" s="213" t="e">
        <f>IF(V5&gt;3*W5,W5,V5-W5-X5)</f>
        <v>#REF!</v>
      </c>
      <c r="Z5" s="213" t="e">
        <f>IF(V5&gt;4*W5,W5,V5-W5-X5-Y5)</f>
        <v>#REF!</v>
      </c>
      <c r="AA5" s="213" t="e">
        <f>IF(V5&gt;5*W5,Z5,V5-W5-X5-Y5-Z5)</f>
        <v>#REF!</v>
      </c>
      <c r="AB5" s="213" t="e">
        <f>IF(V5&gt;6*W5,AA5,V5-W5-X5-Y5-Z5-AA5)</f>
        <v>#REF!</v>
      </c>
      <c r="AC5" s="214" t="e">
        <f>V5-W5-X5-Y5-Z5-AA5-AB5</f>
        <v>#REF!</v>
      </c>
      <c r="AD5" s="265" t="e">
        <f>U5+W5+X5+Y5+Z5+AA5+AB5+AC5</f>
        <v>#REF!</v>
      </c>
      <c r="AE5" s="268" t="e">
        <f>U5*$U$34</f>
        <v>#REF!</v>
      </c>
      <c r="AF5" s="273" t="e">
        <f t="shared" ref="AF5:AF31" si="6">(W5*$W$4+X5*$X$4+Y5*$Y$4+Z5*$Z$4+AA5*$AA$4+AB5*$AB$4+AC5*$AC$4)*$U$34</f>
        <v>#REF!</v>
      </c>
      <c r="AG5" s="273" t="e">
        <f t="shared" ref="AG5:AG31" si="7">AF5*$AH$3</f>
        <v>#REF!</v>
      </c>
      <c r="AH5" s="274" t="e">
        <f>AE5+AG5</f>
        <v>#REF!</v>
      </c>
      <c r="AI5" s="281" t="e">
        <f>IF(AH5&gt;=N5*$U$34,0,N5*$U$34-AH5)</f>
        <v>#REF!</v>
      </c>
      <c r="AJ5" s="282" t="e">
        <f>IF(AI5=0,0,100-AH5*100/($U$34*N5))</f>
        <v>#REF!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 t="e">
        <f>EINGABE!P15</f>
        <v>#REF!</v>
      </c>
      <c r="E6" s="239" t="e">
        <f>EINGABE!X18</f>
        <v>#REF!</v>
      </c>
      <c r="F6" s="199">
        <v>0</v>
      </c>
      <c r="G6" s="231" t="e">
        <f>E6+F6</f>
        <v>#REF!</v>
      </c>
      <c r="H6" s="234" t="e">
        <f t="shared" si="0"/>
        <v>#REF!</v>
      </c>
      <c r="I6" s="246" t="e">
        <f>EINGABE!R15</f>
        <v>#REF!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#REF!</v>
      </c>
      <c r="N6" s="256" t="e">
        <f t="shared" si="2"/>
        <v>#REF!</v>
      </c>
      <c r="O6" s="257" t="e">
        <f t="shared" si="3"/>
        <v>#REF!</v>
      </c>
      <c r="P6" s="258" t="e">
        <f>ROUND(O6/$P$36,0)</f>
        <v>#REF!</v>
      </c>
      <c r="Q6" s="180" t="e">
        <f>VLOOKUP(P6,GRENZWERTE_ALL!$A$11:$I$1090,6)</f>
        <v>#REF!</v>
      </c>
      <c r="R6" s="150" t="e">
        <f>VLOOKUP(P6,GRENZWERTE_ALL!$A$11:$I$1090,7)</f>
        <v>#REF!</v>
      </c>
      <c r="S6" s="225" t="e">
        <f t="shared" si="4"/>
        <v>#REF!</v>
      </c>
      <c r="T6" s="226" t="e">
        <f t="shared" si="5"/>
        <v>#REF!</v>
      </c>
      <c r="U6" s="151" t="e">
        <f t="shared" ref="U6:U31" si="9">SUM(S6:T6)</f>
        <v>#REF!</v>
      </c>
      <c r="V6" s="152" t="e">
        <f t="shared" ref="V6:V31" si="10">IF(N6&gt;=U6,N6-U6,0)</f>
        <v>#REF!</v>
      </c>
      <c r="W6" s="215" t="e">
        <f t="shared" ref="W6:W31" si="11">IF(V6&gt;U6/10,U6/10,V6)</f>
        <v>#REF!</v>
      </c>
      <c r="X6" s="216" t="e">
        <f t="shared" ref="X6:X31" si="12">IF(V6&gt;2*W6,W6,V6-W6)</f>
        <v>#REF!</v>
      </c>
      <c r="Y6" s="216" t="e">
        <f t="shared" ref="Y6:Y31" si="13">IF(V6&gt;3*W6,W6,V6-W6-X6)</f>
        <v>#REF!</v>
      </c>
      <c r="Z6" s="216" t="e">
        <f t="shared" ref="Z6:Z31" si="14">IF(V6&gt;4*W6,W6,V6-W6-X6-Y6)</f>
        <v>#REF!</v>
      </c>
      <c r="AA6" s="216" t="e">
        <f t="shared" ref="AA6:AA31" si="15">IF(V6&gt;5*W6,Z6,V6-W6-X6-Y6-Z6)</f>
        <v>#REF!</v>
      </c>
      <c r="AB6" s="216" t="e">
        <f t="shared" ref="AB6:AB31" si="16">IF(V6&gt;6*W6,AA6,V6-W6-X6-Y6-Z6-AA6)</f>
        <v>#REF!</v>
      </c>
      <c r="AC6" s="217" t="e">
        <f t="shared" ref="AC6:AC31" si="17">V6-W6-X6-Y6-Z6-AA6-AB6</f>
        <v>#REF!</v>
      </c>
      <c r="AD6" s="266" t="e">
        <f t="shared" ref="AD6:AD31" si="18">U6+W6+X6+Y6+Z6+AA6+AB6+AC6</f>
        <v>#REF!</v>
      </c>
      <c r="AE6" s="269" t="e">
        <f>U6*$U$36</f>
        <v>#REF!</v>
      </c>
      <c r="AF6" s="275" t="e">
        <f>(W6*$W$4+X6*$X$4+Y6*$Y$4+Z6*$Z$4+AA6*$AA$4+AB6*$AB$4+AC6*$AC$4)*$U$36</f>
        <v>#REF!</v>
      </c>
      <c r="AG6" s="275" t="e">
        <f t="shared" si="7"/>
        <v>#REF!</v>
      </c>
      <c r="AH6" s="276" t="e">
        <f t="shared" ref="AH6:AH31" si="19">AE6+AG6</f>
        <v>#REF!</v>
      </c>
      <c r="AI6" s="283" t="e">
        <f>IF(AH6&gt;=N6*$U$36,0,N6*$U$36-AH6)</f>
        <v>#REF!</v>
      </c>
      <c r="AJ6" s="284" t="e">
        <f>IF(AI6=0,0,100-AH6*100/($U$36*N6))</f>
        <v>#REF!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>
        <f>EINGABE!AB15</f>
        <v>0</v>
      </c>
      <c r="E7" s="241">
        <f>EINGABE!AJ18</f>
        <v>0</v>
      </c>
      <c r="F7" s="200">
        <v>0</v>
      </c>
      <c r="G7" s="232">
        <f t="shared" ref="G7:G31" si="20">E7+F7</f>
        <v>0</v>
      </c>
      <c r="H7" s="235" t="e">
        <f t="shared" si="0"/>
        <v>#DIV/0!</v>
      </c>
      <c r="I7" s="248">
        <f>EINGABE!AD15</f>
        <v>0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#DIV/0!</v>
      </c>
      <c r="N7" s="259">
        <f t="shared" si="2"/>
        <v>0</v>
      </c>
      <c r="O7" s="260">
        <f t="shared" si="3"/>
        <v>0</v>
      </c>
      <c r="P7" s="261">
        <f>ROUND(O7/$P$38,0)</f>
        <v>0</v>
      </c>
      <c r="Q7" s="182" t="e">
        <f>VLOOKUP(P7,GRENZWERTE_ALL!$A$11:$I$1090,8)</f>
        <v>#N/A</v>
      </c>
      <c r="R7" s="183" t="e">
        <f>VLOOKUP(P7,GRENZWERTE_ALL!$A$11:$I$1090,9)</f>
        <v>#N/A</v>
      </c>
      <c r="S7" s="227" t="e">
        <f t="shared" si="4"/>
        <v>#N/A</v>
      </c>
      <c r="T7" s="228" t="e">
        <f t="shared" si="5"/>
        <v>#N/A</v>
      </c>
      <c r="U7" s="184" t="e">
        <f t="shared" si="9"/>
        <v>#N/A</v>
      </c>
      <c r="V7" s="185" t="e">
        <f t="shared" si="10"/>
        <v>#N/A</v>
      </c>
      <c r="W7" s="218" t="e">
        <f t="shared" si="11"/>
        <v>#N/A</v>
      </c>
      <c r="X7" s="219" t="e">
        <f t="shared" si="12"/>
        <v>#N/A</v>
      </c>
      <c r="Y7" s="219" t="e">
        <f t="shared" si="13"/>
        <v>#N/A</v>
      </c>
      <c r="Z7" s="219" t="e">
        <f t="shared" si="14"/>
        <v>#N/A</v>
      </c>
      <c r="AA7" s="219" t="e">
        <f t="shared" si="15"/>
        <v>#N/A</v>
      </c>
      <c r="AB7" s="219" t="e">
        <f t="shared" si="16"/>
        <v>#N/A</v>
      </c>
      <c r="AC7" s="220" t="e">
        <f t="shared" si="17"/>
        <v>#N/A</v>
      </c>
      <c r="AD7" s="267" t="e">
        <f t="shared" si="18"/>
        <v>#N/A</v>
      </c>
      <c r="AE7" s="270" t="e">
        <f>U7*$U$38</f>
        <v>#N/A</v>
      </c>
      <c r="AF7" s="277" t="e">
        <f>(W7*$W$4+X7*$X$4+Y7*$Y$4+Z7*$Z$4+AA7*$AA$4+AB7*$AB$4+AC7*$AC$4)*$U$38</f>
        <v>#N/A</v>
      </c>
      <c r="AG7" s="277" t="e">
        <f t="shared" si="7"/>
        <v>#N/A</v>
      </c>
      <c r="AH7" s="278" t="e">
        <f t="shared" si="19"/>
        <v>#N/A</v>
      </c>
      <c r="AI7" s="285" t="e">
        <f>IF(AH7&gt;=N7*$U$38,0,N7*$U$38-AH7)</f>
        <v>#N/A</v>
      </c>
      <c r="AJ7" s="286" t="e">
        <f>IF(AI7=0,0,100-AH7*100/($U$38*N7))</f>
        <v>#N/A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39" t="s">
        <v>62</v>
      </c>
      <c r="O34" s="440"/>
      <c r="P34" s="318" t="e">
        <f>EINGABE!D12</f>
        <v>#REF!</v>
      </c>
      <c r="Q34" s="301"/>
      <c r="R34" s="301"/>
      <c r="S34" s="439" t="s">
        <v>65</v>
      </c>
      <c r="T34" s="440"/>
      <c r="U34" s="319">
        <f>EINGABE!D10</f>
        <v>1.24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37" t="s">
        <v>63</v>
      </c>
      <c r="O36" s="438"/>
      <c r="P36" s="318" t="e">
        <f>EINGABE!P12</f>
        <v>#REF!</v>
      </c>
      <c r="Q36" s="306"/>
      <c r="R36" s="306"/>
      <c r="S36" s="437" t="s">
        <v>66</v>
      </c>
      <c r="T36" s="438"/>
      <c r="U36" s="319">
        <f>EINGABE!P10</f>
        <v>1.24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35" t="s">
        <v>64</v>
      </c>
      <c r="O38" s="436"/>
      <c r="P38" s="318">
        <f>EINGABE!AB12</f>
        <v>1</v>
      </c>
      <c r="Q38" s="301"/>
      <c r="R38" s="301"/>
      <c r="S38" s="435" t="s">
        <v>67</v>
      </c>
      <c r="T38" s="436"/>
      <c r="U38" s="319">
        <f>EINGABE!AB10</f>
        <v>1.24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AF3:AG3"/>
    <mergeCell ref="D3:H3"/>
    <mergeCell ref="W2:AC2"/>
    <mergeCell ref="Q3:U3"/>
    <mergeCell ref="D1:T1"/>
    <mergeCell ref="I3:K3"/>
    <mergeCell ref="N38:O38"/>
    <mergeCell ref="N36:O36"/>
    <mergeCell ref="N34:O34"/>
    <mergeCell ref="S34:T34"/>
    <mergeCell ref="S36:T36"/>
    <mergeCell ref="S38:T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H11" sqref="H11"/>
      <selection pane="bottomLeft" activeCell="H11" sqref="H11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6" t="s">
        <v>43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9" ht="17.25" customHeight="1" x14ac:dyDescent="0.2">
      <c r="B2" s="36"/>
      <c r="C2" s="37"/>
      <c r="D2" s="458" t="s">
        <v>44</v>
      </c>
      <c r="E2" s="459"/>
      <c r="F2" s="460" t="s">
        <v>45</v>
      </c>
      <c r="G2" s="461"/>
      <c r="H2" s="462" t="s">
        <v>61</v>
      </c>
      <c r="I2" s="463"/>
      <c r="K2" s="464" t="s">
        <v>44</v>
      </c>
      <c r="L2" s="464"/>
      <c r="M2" s="464" t="s">
        <v>45</v>
      </c>
      <c r="N2" s="464"/>
      <c r="O2" s="457" t="s">
        <v>46</v>
      </c>
      <c r="P2" s="457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42</v>
      </c>
      <c r="I5" s="48">
        <f>EINGABE!AD7</f>
        <v>45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42</v>
      </c>
      <c r="I7" s="122">
        <f t="shared" si="1"/>
        <v>45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71.399999999999991</v>
      </c>
      <c r="I11" s="67">
        <f t="shared" ref="I11:I74" si="6">$I$7*J11</f>
        <v>76.5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71.399999999999991</v>
      </c>
      <c r="I12" s="66">
        <f t="shared" si="6"/>
        <v>76.5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71.399999999999991</v>
      </c>
      <c r="I13" s="66">
        <f t="shared" si="6"/>
        <v>76.5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71.399999999999991</v>
      </c>
      <c r="I14" s="66">
        <f t="shared" si="6"/>
        <v>76.5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71.399999999999991</v>
      </c>
      <c r="I15" s="66">
        <f t="shared" si="6"/>
        <v>76.5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71.399999999999991</v>
      </c>
      <c r="I16" s="66">
        <f t="shared" si="6"/>
        <v>76.5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71.399999999999991</v>
      </c>
      <c r="I17" s="66">
        <f t="shared" si="6"/>
        <v>76.5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71.399999999999991</v>
      </c>
      <c r="I18" s="66">
        <f t="shared" si="6"/>
        <v>76.5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71.399999999999991</v>
      </c>
      <c r="I19" s="66">
        <f t="shared" si="6"/>
        <v>76.5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71.399999999999991</v>
      </c>
      <c r="I20" s="66">
        <f t="shared" si="6"/>
        <v>76.5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71.399999999999991</v>
      </c>
      <c r="I21" s="66">
        <f t="shared" si="6"/>
        <v>76.5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71.399999999999991</v>
      </c>
      <c r="I22" s="66">
        <f t="shared" si="6"/>
        <v>76.5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71.399999999999991</v>
      </c>
      <c r="I23" s="66">
        <f t="shared" si="6"/>
        <v>76.5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71.399999999999991</v>
      </c>
      <c r="I24" s="66">
        <f t="shared" si="6"/>
        <v>76.5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71.399999999999991</v>
      </c>
      <c r="I25" s="66">
        <f t="shared" si="6"/>
        <v>76.5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71.399999999999991</v>
      </c>
      <c r="I26" s="66">
        <f t="shared" si="6"/>
        <v>76.5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71.399999999999991</v>
      </c>
      <c r="I27" s="66">
        <f t="shared" si="6"/>
        <v>76.5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71.399999999999991</v>
      </c>
      <c r="I28" s="66">
        <f t="shared" si="6"/>
        <v>76.5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71.399999999999991</v>
      </c>
      <c r="I29" s="66">
        <f t="shared" si="6"/>
        <v>76.5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71.399999999999991</v>
      </c>
      <c r="I30" s="66">
        <f t="shared" si="6"/>
        <v>76.5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71.399999999999991</v>
      </c>
      <c r="I31" s="66">
        <f t="shared" si="6"/>
        <v>76.5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71.399999999999991</v>
      </c>
      <c r="I32" s="66">
        <f t="shared" si="6"/>
        <v>76.5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71.399999999999991</v>
      </c>
      <c r="I33" s="66">
        <f t="shared" si="6"/>
        <v>76.5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71.399999999999991</v>
      </c>
      <c r="I34" s="66">
        <f t="shared" si="6"/>
        <v>76.5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71.399999999999991</v>
      </c>
      <c r="I35" s="66">
        <f t="shared" si="6"/>
        <v>76.5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71.399999999999991</v>
      </c>
      <c r="I36" s="66">
        <f t="shared" si="6"/>
        <v>76.5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71.399999999999991</v>
      </c>
      <c r="I37" s="66">
        <f t="shared" si="6"/>
        <v>76.5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71.399999999999991</v>
      </c>
      <c r="I38" s="66">
        <f t="shared" si="6"/>
        <v>76.5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71.399999999999991</v>
      </c>
      <c r="I39" s="66">
        <f t="shared" si="6"/>
        <v>76.5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71.399999999999991</v>
      </c>
      <c r="I40" s="66">
        <f t="shared" si="6"/>
        <v>76.5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71.399999999999991</v>
      </c>
      <c r="I41" s="66">
        <f t="shared" si="6"/>
        <v>76.5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71.399999999999991</v>
      </c>
      <c r="I42" s="66">
        <f t="shared" si="6"/>
        <v>76.5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71.399999999999991</v>
      </c>
      <c r="I43" s="66">
        <f t="shared" si="6"/>
        <v>76.5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71.399999999999991</v>
      </c>
      <c r="I44" s="66">
        <f t="shared" si="6"/>
        <v>76.5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71.399999999999991</v>
      </c>
      <c r="I45" s="66">
        <f t="shared" si="6"/>
        <v>76.5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71.399999999999991</v>
      </c>
      <c r="I46" s="66">
        <f t="shared" si="6"/>
        <v>76.5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71.399999999999991</v>
      </c>
      <c r="I47" s="66">
        <f t="shared" si="6"/>
        <v>76.5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71.399999999999991</v>
      </c>
      <c r="I48" s="66">
        <f t="shared" si="6"/>
        <v>76.5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71.399999999999991</v>
      </c>
      <c r="I49" s="66">
        <f t="shared" si="6"/>
        <v>76.5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71.399999999999991</v>
      </c>
      <c r="I50" s="66">
        <f t="shared" si="6"/>
        <v>76.5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71.399999999999991</v>
      </c>
      <c r="I51" s="66">
        <f t="shared" si="6"/>
        <v>76.5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71.399999999999991</v>
      </c>
      <c r="I52" s="66">
        <f t="shared" si="6"/>
        <v>76.5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71.399999999999991</v>
      </c>
      <c r="I53" s="66">
        <f t="shared" si="6"/>
        <v>76.5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71.399999999999991</v>
      </c>
      <c r="I54" s="66">
        <f t="shared" si="6"/>
        <v>76.5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71.399999999999991</v>
      </c>
      <c r="I55" s="66">
        <f t="shared" si="6"/>
        <v>76.5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71.217391304347814</v>
      </c>
      <c r="I56" s="66">
        <f t="shared" si="6"/>
        <v>76.304347826086939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71.042553191489361</v>
      </c>
      <c r="I57" s="66">
        <f t="shared" si="6"/>
        <v>76.117021276595736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70.875</v>
      </c>
      <c r="I58" s="66">
        <f t="shared" si="6"/>
        <v>75.9375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70.714285714285708</v>
      </c>
      <c r="I59" s="66">
        <f t="shared" si="6"/>
        <v>75.765306122448976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70.56</v>
      </c>
      <c r="I60" s="66">
        <f t="shared" si="6"/>
        <v>75.599999999999994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70.411764705882348</v>
      </c>
      <c r="I61" s="66">
        <f t="shared" si="6"/>
        <v>75.441176470588232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70.269230769230759</v>
      </c>
      <c r="I62" s="66">
        <f t="shared" si="6"/>
        <v>75.288461538461533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70.132075471698101</v>
      </c>
      <c r="I63" s="66">
        <f t="shared" si="6"/>
        <v>75.141509433962256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70</v>
      </c>
      <c r="I64" s="66">
        <f t="shared" si="6"/>
        <v>75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69.872727272727275</v>
      </c>
      <c r="I65" s="66">
        <f t="shared" si="6"/>
        <v>74.86363636363636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69.75</v>
      </c>
      <c r="I66" s="66">
        <f t="shared" si="6"/>
        <v>74.732142857142847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69.631578947368425</v>
      </c>
      <c r="I67" s="66">
        <f t="shared" si="6"/>
        <v>74.60526315789474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69.517241379310349</v>
      </c>
      <c r="I68" s="66">
        <f t="shared" si="6"/>
        <v>74.482758620689651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69.406779661016955</v>
      </c>
      <c r="I69" s="66">
        <f t="shared" si="6"/>
        <v>74.364406779661024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69.3</v>
      </c>
      <c r="I70" s="66">
        <f t="shared" si="6"/>
        <v>74.25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69.059016393442633</v>
      </c>
      <c r="I71" s="66">
        <f t="shared" si="6"/>
        <v>73.991803278688536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68.825806451612891</v>
      </c>
      <c r="I72" s="66">
        <f t="shared" si="6"/>
        <v>73.741935483870961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68.600000000000009</v>
      </c>
      <c r="I73" s="66">
        <f t="shared" si="6"/>
        <v>73.500000000000014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68.381250000000009</v>
      </c>
      <c r="I74" s="66">
        <f t="shared" si="6"/>
        <v>73.265625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68.169230769230765</v>
      </c>
      <c r="I75" s="66">
        <f t="shared" ref="I75:I138" si="12">$I$7*J75</f>
        <v>73.038461538461533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67.963636363636368</v>
      </c>
      <c r="I76" s="66">
        <f t="shared" si="12"/>
        <v>72.818181818181813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67.76417910447762</v>
      </c>
      <c r="I77" s="66">
        <f t="shared" si="12"/>
        <v>72.604477611940311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67.570588235294125</v>
      </c>
      <c r="I78" s="66">
        <f t="shared" si="12"/>
        <v>72.39705882352942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67.382608695652181</v>
      </c>
      <c r="I79" s="66">
        <f t="shared" si="12"/>
        <v>72.195652173913047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67.2</v>
      </c>
      <c r="I80" s="66">
        <f t="shared" si="12"/>
        <v>72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67.022535211267595</v>
      </c>
      <c r="I81" s="66">
        <f t="shared" si="12"/>
        <v>71.809859154929569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66.850000000000009</v>
      </c>
      <c r="I82" s="66">
        <f t="shared" si="12"/>
        <v>71.625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66.68219178082191</v>
      </c>
      <c r="I83" s="66">
        <f t="shared" si="12"/>
        <v>71.445205479452042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66.518918918918914</v>
      </c>
      <c r="I84" s="66">
        <f t="shared" si="12"/>
        <v>71.270270270270274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66.36</v>
      </c>
      <c r="I85" s="66">
        <f t="shared" si="12"/>
        <v>71.100000000000009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66.094736842105277</v>
      </c>
      <c r="I86" s="66">
        <f t="shared" si="12"/>
        <v>70.81578947368422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65.836363636363629</v>
      </c>
      <c r="I87" s="66">
        <f t="shared" si="12"/>
        <v>70.538961038961034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65.58461538461539</v>
      </c>
      <c r="I88" s="66">
        <f t="shared" si="12"/>
        <v>70.269230769230774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65.339240506329119</v>
      </c>
      <c r="I89" s="66">
        <f t="shared" si="12"/>
        <v>70.006329113924053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65.100000000000009</v>
      </c>
      <c r="I90" s="66">
        <f t="shared" si="12"/>
        <v>69.75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64.866666666666674</v>
      </c>
      <c r="I91" s="66">
        <f t="shared" si="12"/>
        <v>69.5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64.639024390243918</v>
      </c>
      <c r="I92" s="66">
        <f t="shared" si="12"/>
        <v>69.256097560975618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64.41686746987952</v>
      </c>
      <c r="I93" s="66">
        <f t="shared" si="12"/>
        <v>69.018072289156635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64.2</v>
      </c>
      <c r="I94" s="66">
        <f t="shared" si="12"/>
        <v>68.785714285714292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63.988235294117651</v>
      </c>
      <c r="I95" s="66">
        <f t="shared" si="12"/>
        <v>68.558823529411768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63.781395348837215</v>
      </c>
      <c r="I96" s="66">
        <f t="shared" si="12"/>
        <v>68.33720930232559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63.579310344827576</v>
      </c>
      <c r="I97" s="66">
        <f t="shared" si="12"/>
        <v>68.120689655172399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63.381818181818183</v>
      </c>
      <c r="I98" s="66">
        <f t="shared" si="12"/>
        <v>67.909090909090907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63.188764044943831</v>
      </c>
      <c r="I99" s="66">
        <f t="shared" si="12"/>
        <v>67.702247191011239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63</v>
      </c>
      <c r="I100" s="66">
        <f t="shared" si="12"/>
        <v>67.5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62.723076923076924</v>
      </c>
      <c r="I101" s="66">
        <f t="shared" si="12"/>
        <v>67.203296703296701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62.452173913043481</v>
      </c>
      <c r="I102" s="66">
        <f t="shared" si="12"/>
        <v>66.913043478260875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62.187096774193542</v>
      </c>
      <c r="I103" s="66">
        <f t="shared" si="12"/>
        <v>66.629032258064512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61.92765957446808</v>
      </c>
      <c r="I104" s="66">
        <f t="shared" si="12"/>
        <v>66.351063829787236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61.673684210526311</v>
      </c>
      <c r="I105" s="66">
        <f t="shared" si="12"/>
        <v>66.078947368421055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61.424999999999997</v>
      </c>
      <c r="I106" s="66">
        <f t="shared" si="12"/>
        <v>65.8125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61.181443298969072</v>
      </c>
      <c r="I107" s="66">
        <f t="shared" si="12"/>
        <v>65.551546391752581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60.942857142857136</v>
      </c>
      <c r="I108" s="66">
        <f t="shared" si="12"/>
        <v>65.295918367346928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60.709090909090904</v>
      </c>
      <c r="I109" s="66">
        <f t="shared" si="12"/>
        <v>65.045454545454533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60.48</v>
      </c>
      <c r="I110" s="66">
        <f t="shared" si="12"/>
        <v>64.8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60.255445544554455</v>
      </c>
      <c r="I111" s="66">
        <f t="shared" si="12"/>
        <v>64.559405940594061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60.035294117647048</v>
      </c>
      <c r="I112" s="66">
        <f t="shared" si="12"/>
        <v>64.323529411764696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59.819417475728152</v>
      </c>
      <c r="I113" s="66">
        <f t="shared" si="12"/>
        <v>64.092233009708735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59.607692307692311</v>
      </c>
      <c r="I114" s="66">
        <f t="shared" si="12"/>
        <v>63.86538461538462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59.400000000000006</v>
      </c>
      <c r="I115" s="66">
        <f t="shared" si="12"/>
        <v>63.642857142857146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59.156603773584912</v>
      </c>
      <c r="I116" s="66">
        <f t="shared" si="12"/>
        <v>63.382075471698123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58.917757009345799</v>
      </c>
      <c r="I117" s="66">
        <f t="shared" si="12"/>
        <v>63.126168224299072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58.683333333333337</v>
      </c>
      <c r="I118" s="66">
        <f t="shared" si="12"/>
        <v>62.875000000000007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58.453211009174311</v>
      </c>
      <c r="I119" s="66">
        <f t="shared" si="12"/>
        <v>62.628440366972477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58.227272727272734</v>
      </c>
      <c r="I120" s="66">
        <f t="shared" si="12"/>
        <v>62.38636363636364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58.005405405405412</v>
      </c>
      <c r="I121" s="66">
        <f t="shared" si="12"/>
        <v>62.148648648648653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57.787500000000001</v>
      </c>
      <c r="I122" s="66">
        <f t="shared" si="12"/>
        <v>61.915178571428577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57.573451327433624</v>
      </c>
      <c r="I123" s="66">
        <f t="shared" si="12"/>
        <v>61.685840707964601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57.363157894736851</v>
      </c>
      <c r="I124" s="66">
        <f t="shared" si="12"/>
        <v>61.46052631578948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57.15652173913044</v>
      </c>
      <c r="I125" s="66">
        <f t="shared" si="12"/>
        <v>61.239130434782616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56.953448275862073</v>
      </c>
      <c r="I126" s="66">
        <f t="shared" si="12"/>
        <v>61.021551724137936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56.753846153846155</v>
      </c>
      <c r="I127" s="66">
        <f t="shared" si="12"/>
        <v>60.807692307692314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56.557627118644064</v>
      </c>
      <c r="I128" s="66">
        <f t="shared" si="12"/>
        <v>60.597457627118644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56.364705882352943</v>
      </c>
      <c r="I129" s="66">
        <f t="shared" si="12"/>
        <v>60.390756302521012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56.174999999999997</v>
      </c>
      <c r="I130" s="66">
        <f t="shared" si="12"/>
        <v>60.187499999999993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55.988429752066125</v>
      </c>
      <c r="I131" s="66">
        <f t="shared" si="12"/>
        <v>59.987603305785129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55.80491803278688</v>
      </c>
      <c r="I132" s="66">
        <f t="shared" si="12"/>
        <v>59.790983606557376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55.62439024390244</v>
      </c>
      <c r="I133" s="66">
        <f t="shared" si="12"/>
        <v>59.59756097560976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55.446774193548393</v>
      </c>
      <c r="I134" s="66">
        <f t="shared" si="12"/>
        <v>59.407258064516135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55.272000000000006</v>
      </c>
      <c r="I135" s="66">
        <f t="shared" si="12"/>
        <v>59.220000000000006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55.100000000000009</v>
      </c>
      <c r="I136" s="66">
        <f t="shared" si="12"/>
        <v>59.035714285714299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54.930708661417327</v>
      </c>
      <c r="I137" s="66">
        <f t="shared" si="12"/>
        <v>58.854330708661422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54.764062500000001</v>
      </c>
      <c r="I138" s="66">
        <f t="shared" si="12"/>
        <v>58.67578125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54.6</v>
      </c>
      <c r="I139" s="66">
        <f t="shared" ref="I139:I202" si="18">$I$7*J139</f>
        <v>58.5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54.438461538461539</v>
      </c>
      <c r="I140" s="66">
        <f t="shared" si="18"/>
        <v>58.32692307692308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54.279389312977095</v>
      </c>
      <c r="I141" s="66">
        <f t="shared" si="18"/>
        <v>58.156488549618317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54.122727272727268</v>
      </c>
      <c r="I142" s="66">
        <f t="shared" si="18"/>
        <v>57.98863636363636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53.968421052631577</v>
      </c>
      <c r="I143" s="66">
        <f t="shared" si="18"/>
        <v>57.823308270676691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53.816417910447768</v>
      </c>
      <c r="I144" s="66">
        <f t="shared" si="18"/>
        <v>57.660447761194035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53.666666666666664</v>
      </c>
      <c r="I145" s="66">
        <f t="shared" si="18"/>
        <v>57.499999999999993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53.503676470588225</v>
      </c>
      <c r="I146" s="66">
        <f t="shared" si="18"/>
        <v>57.325367647058812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53.34306569343066</v>
      </c>
      <c r="I147" s="66">
        <f t="shared" si="18"/>
        <v>57.153284671532845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53.184782608695649</v>
      </c>
      <c r="I148" s="66">
        <f t="shared" si="18"/>
        <v>56.983695652173914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53.028776978417262</v>
      </c>
      <c r="I149" s="66">
        <f t="shared" si="18"/>
        <v>56.816546762589923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52.875000000000007</v>
      </c>
      <c r="I150" s="66">
        <f t="shared" si="18"/>
        <v>56.651785714285722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52.723404255319146</v>
      </c>
      <c r="I151" s="66">
        <f t="shared" si="18"/>
        <v>56.489361702127653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52.573943661971832</v>
      </c>
      <c r="I152" s="66">
        <f t="shared" si="18"/>
        <v>56.32922535211268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52.42657342657342</v>
      </c>
      <c r="I153" s="66">
        <f t="shared" si="18"/>
        <v>56.171328671328666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52.28125</v>
      </c>
      <c r="I154" s="66">
        <f t="shared" si="18"/>
        <v>56.015625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52.137931034482762</v>
      </c>
      <c r="I155" s="66">
        <f t="shared" si="18"/>
        <v>55.862068965517246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51.996575342465746</v>
      </c>
      <c r="I156" s="66">
        <f t="shared" si="18"/>
        <v>55.710616438356162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51.857142857142854</v>
      </c>
      <c r="I157" s="66">
        <f t="shared" si="18"/>
        <v>55.561224489795919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51.719594594594589</v>
      </c>
      <c r="I158" s="66">
        <f t="shared" si="18"/>
        <v>55.413851351351347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51.583892617449663</v>
      </c>
      <c r="I159" s="66">
        <f t="shared" si="18"/>
        <v>55.268456375838923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51.45</v>
      </c>
      <c r="I160" s="66">
        <f t="shared" si="18"/>
        <v>55.125000000000007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51.317880794701985</v>
      </c>
      <c r="I161" s="66">
        <f t="shared" si="18"/>
        <v>54.983443708609265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51.1875</v>
      </c>
      <c r="I162" s="66">
        <f t="shared" si="18"/>
        <v>54.84375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51.058823529411761</v>
      </c>
      <c r="I163" s="66">
        <f t="shared" si="18"/>
        <v>54.705882352941174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50.931818181818187</v>
      </c>
      <c r="I164" s="66">
        <f t="shared" si="18"/>
        <v>54.569805194805198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50.806451612903217</v>
      </c>
      <c r="I165" s="66">
        <f t="shared" si="18"/>
        <v>54.435483870967737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50.682692307692307</v>
      </c>
      <c r="I166" s="66">
        <f t="shared" si="18"/>
        <v>54.302884615384613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50.560509554140125</v>
      </c>
      <c r="I167" s="66">
        <f t="shared" si="18"/>
        <v>54.171974522292992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50.439873417721515</v>
      </c>
      <c r="I168" s="66">
        <f t="shared" si="18"/>
        <v>54.042721518987342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50.320754716981128</v>
      </c>
      <c r="I169" s="66">
        <f t="shared" si="18"/>
        <v>53.915094339622634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50.203125</v>
      </c>
      <c r="I170" s="66">
        <f t="shared" si="18"/>
        <v>53.7890625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50.086956521739125</v>
      </c>
      <c r="I171" s="66">
        <f t="shared" si="18"/>
        <v>53.66459627329192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49.972222222222214</v>
      </c>
      <c r="I172" s="66">
        <f t="shared" si="18"/>
        <v>53.541666666666657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49.858895705521476</v>
      </c>
      <c r="I173" s="66">
        <f t="shared" si="18"/>
        <v>53.420245398773005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49.746951219512198</v>
      </c>
      <c r="I174" s="66">
        <f t="shared" si="18"/>
        <v>53.300304878048784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49.63636363636364</v>
      </c>
      <c r="I175" s="66">
        <f t="shared" si="18"/>
        <v>53.181818181818187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49.514457831325295</v>
      </c>
      <c r="I176" s="66">
        <f t="shared" si="18"/>
        <v>53.051204819277103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49.394011976047906</v>
      </c>
      <c r="I177" s="66">
        <f t="shared" si="18"/>
        <v>52.922155688622752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49.274999999999991</v>
      </c>
      <c r="I178" s="66">
        <f t="shared" si="18"/>
        <v>52.794642857142847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49.157396449704144</v>
      </c>
      <c r="I179" s="66">
        <f t="shared" si="18"/>
        <v>52.668639053254438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49.04117647058824</v>
      </c>
      <c r="I180" s="66">
        <f t="shared" si="18"/>
        <v>52.544117647058826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48.926315789473676</v>
      </c>
      <c r="I181" s="66">
        <f t="shared" si="18"/>
        <v>52.421052631578938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48.812790697674423</v>
      </c>
      <c r="I182" s="66">
        <f t="shared" si="18"/>
        <v>52.299418604651166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48.700578034682081</v>
      </c>
      <c r="I183" s="66">
        <f t="shared" si="18"/>
        <v>52.179190751445091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48.589655172413799</v>
      </c>
      <c r="I184" s="66">
        <f t="shared" si="18"/>
        <v>52.060344827586214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48.480000000000004</v>
      </c>
      <c r="I185" s="66">
        <f t="shared" si="18"/>
        <v>51.942857142857143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48.371590909090898</v>
      </c>
      <c r="I186" s="66">
        <f t="shared" si="18"/>
        <v>51.826704545454533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48.264406779661023</v>
      </c>
      <c r="I187" s="66">
        <f t="shared" si="18"/>
        <v>51.711864406779668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48.158426966292133</v>
      </c>
      <c r="I188" s="66">
        <f t="shared" si="18"/>
        <v>51.598314606741567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48.0536312849162</v>
      </c>
      <c r="I189" s="66">
        <f t="shared" si="18"/>
        <v>51.486033519553068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47.949999999999996</v>
      </c>
      <c r="I190" s="66">
        <f t="shared" si="18"/>
        <v>51.375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47.847513812154702</v>
      </c>
      <c r="I191" s="66">
        <f t="shared" si="18"/>
        <v>51.265193370165754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47.746153846153845</v>
      </c>
      <c r="I192" s="66">
        <f t="shared" si="18"/>
        <v>51.156593406593402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47.64590163934426</v>
      </c>
      <c r="I193" s="66">
        <f t="shared" si="18"/>
        <v>51.049180327868847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47.546739130434787</v>
      </c>
      <c r="I194" s="66">
        <f t="shared" si="18"/>
        <v>50.942934782608695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47.44864864864865</v>
      </c>
      <c r="I195" s="66">
        <f t="shared" si="18"/>
        <v>50.837837837837839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47.351612903225814</v>
      </c>
      <c r="I196" s="66">
        <f t="shared" si="18"/>
        <v>50.733870967741943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47.255614973262027</v>
      </c>
      <c r="I197" s="66">
        <f t="shared" si="18"/>
        <v>50.631016042780743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47.160638297872339</v>
      </c>
      <c r="I198" s="66">
        <f t="shared" si="18"/>
        <v>50.52925531914893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47.06666666666667</v>
      </c>
      <c r="I199" s="66">
        <f t="shared" si="18"/>
        <v>50.428571428571431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46.973684210526308</v>
      </c>
      <c r="I200" s="66">
        <f t="shared" si="18"/>
        <v>50.328947368421041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46.881675392670161</v>
      </c>
      <c r="I201" s="66">
        <f t="shared" si="18"/>
        <v>50.230366492146601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46.790624999999999</v>
      </c>
      <c r="I202" s="66">
        <f t="shared" si="18"/>
        <v>50.1328125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46.700518134715018</v>
      </c>
      <c r="I203" s="66">
        <f t="shared" ref="I203:I266" si="24">$I$7*J203</f>
        <v>50.03626943005181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46.611340206185567</v>
      </c>
      <c r="I204" s="66">
        <f t="shared" si="24"/>
        <v>49.940721649484537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46.523076923076928</v>
      </c>
      <c r="I205" s="66">
        <f t="shared" si="24"/>
        <v>49.846153846153847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46.43571428571429</v>
      </c>
      <c r="I206" s="66">
        <f t="shared" si="24"/>
        <v>49.75255102040817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46.3492385786802</v>
      </c>
      <c r="I207" s="66">
        <f t="shared" si="24"/>
        <v>49.659898477157363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46.263636363636358</v>
      </c>
      <c r="I208" s="66">
        <f t="shared" si="24"/>
        <v>49.568181818181813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46.178894472361819</v>
      </c>
      <c r="I209" s="66">
        <f t="shared" si="24"/>
        <v>49.477386934673376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46.094999999999999</v>
      </c>
      <c r="I210" s="66">
        <f t="shared" si="24"/>
        <v>49.387499999999996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46.011940298507454</v>
      </c>
      <c r="I211" s="66">
        <f t="shared" si="24"/>
        <v>49.298507462686558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45.929702970297036</v>
      </c>
      <c r="I212" s="66">
        <f t="shared" si="24"/>
        <v>49.210396039603964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45.848275862068959</v>
      </c>
      <c r="I213" s="66">
        <f t="shared" si="24"/>
        <v>49.123152709359601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45.767647058823528</v>
      </c>
      <c r="I214" s="66">
        <f t="shared" si="24"/>
        <v>49.036764705882348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45.687804878048773</v>
      </c>
      <c r="I215" s="66">
        <f t="shared" si="24"/>
        <v>48.951219512195117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45.608737864077675</v>
      </c>
      <c r="I216" s="66">
        <f t="shared" si="24"/>
        <v>48.866504854368941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45.530434782608694</v>
      </c>
      <c r="I217" s="66">
        <f t="shared" si="24"/>
        <v>48.782608695652172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45.452884615384605</v>
      </c>
      <c r="I218" s="66">
        <f t="shared" si="24"/>
        <v>48.699519230769219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45.376076555023928</v>
      </c>
      <c r="I219" s="66">
        <f t="shared" si="24"/>
        <v>48.617224880382778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45.3</v>
      </c>
      <c r="I220" s="66">
        <f t="shared" si="24"/>
        <v>48.535714285714285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45.214691943127967</v>
      </c>
      <c r="I221" s="66">
        <f t="shared" si="24"/>
        <v>48.444312796208536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45.130188679245279</v>
      </c>
      <c r="I222" s="66">
        <f t="shared" si="24"/>
        <v>48.35377358490566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45.04647887323943</v>
      </c>
      <c r="I223" s="66">
        <f t="shared" si="24"/>
        <v>48.264084507042242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44.963551401869161</v>
      </c>
      <c r="I224" s="66">
        <f t="shared" si="24"/>
        <v>48.175233644859816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44.881395348837202</v>
      </c>
      <c r="I225" s="66">
        <f t="shared" si="24"/>
        <v>48.087209302325569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44.8</v>
      </c>
      <c r="I226" s="66">
        <f t="shared" si="24"/>
        <v>48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44.71935483870967</v>
      </c>
      <c r="I227" s="66">
        <f t="shared" si="24"/>
        <v>47.913594470046078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44.639449541284399</v>
      </c>
      <c r="I228" s="66">
        <f t="shared" si="24"/>
        <v>47.827981651376142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44.560273972602737</v>
      </c>
      <c r="I229" s="66">
        <f t="shared" si="24"/>
        <v>47.743150684931507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44.481818181818184</v>
      </c>
      <c r="I230" s="66">
        <f t="shared" si="24"/>
        <v>47.659090909090907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44.404072398190038</v>
      </c>
      <c r="I231" s="66">
        <f t="shared" si="24"/>
        <v>47.575791855203612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44.327027027027029</v>
      </c>
      <c r="I232" s="66">
        <f t="shared" si="24"/>
        <v>47.493243243243242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44.250672645739911</v>
      </c>
      <c r="I233" s="66">
        <f t="shared" si="24"/>
        <v>47.411434977578473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44.17499999999999</v>
      </c>
      <c r="I234" s="66">
        <f t="shared" si="24"/>
        <v>47.330357142857132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44.1</v>
      </c>
      <c r="I235" s="66">
        <f t="shared" si="24"/>
        <v>47.25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44.025663716814165</v>
      </c>
      <c r="I236" s="66">
        <f t="shared" si="24"/>
        <v>47.170353982300888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43.951982378854623</v>
      </c>
      <c r="I237" s="66">
        <f t="shared" si="24"/>
        <v>47.091409691629948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43.878947368421045</v>
      </c>
      <c r="I238" s="66">
        <f t="shared" si="24"/>
        <v>47.013157894736835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43.806550218340611</v>
      </c>
      <c r="I239" s="66">
        <f t="shared" si="24"/>
        <v>46.935589519650655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43.734782608695646</v>
      </c>
      <c r="I240" s="66">
        <f t="shared" si="24"/>
        <v>46.858695652173907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43.663636363636364</v>
      </c>
      <c r="I241" s="66">
        <f t="shared" si="24"/>
        <v>46.782467532467535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43.593103448275862</v>
      </c>
      <c r="I242" s="66">
        <f t="shared" si="24"/>
        <v>46.706896551724135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43.523175965665232</v>
      </c>
      <c r="I243" s="66">
        <f t="shared" si="24"/>
        <v>46.631974248927037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43.45384615384615</v>
      </c>
      <c r="I244" s="66">
        <f t="shared" si="24"/>
        <v>46.557692307692299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43.385106382978726</v>
      </c>
      <c r="I245" s="66">
        <f t="shared" si="24"/>
        <v>46.484042553191493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43.316949152542364</v>
      </c>
      <c r="I246" s="66">
        <f t="shared" si="24"/>
        <v>46.411016949152533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43.249367088607592</v>
      </c>
      <c r="I247" s="66">
        <f t="shared" si="24"/>
        <v>46.338607594936704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43.182352941176468</v>
      </c>
      <c r="I248" s="66">
        <f t="shared" si="24"/>
        <v>46.266806722689068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43.115899581589957</v>
      </c>
      <c r="I249" s="66">
        <f t="shared" si="24"/>
        <v>46.195606694560666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43.05</v>
      </c>
      <c r="I250" s="66">
        <f t="shared" si="24"/>
        <v>46.124999999999993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42.984647302904563</v>
      </c>
      <c r="I251" s="66">
        <f t="shared" si="24"/>
        <v>46.05497925311203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42.9198347107438</v>
      </c>
      <c r="I252" s="66">
        <f t="shared" si="24"/>
        <v>45.985537190082646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42.855555555555554</v>
      </c>
      <c r="I253" s="66">
        <f t="shared" si="24"/>
        <v>45.916666666666664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42.791803278688526</v>
      </c>
      <c r="I254" s="66">
        <f t="shared" si="24"/>
        <v>45.848360655737707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42.728571428571421</v>
      </c>
      <c r="I255" s="66">
        <f t="shared" si="24"/>
        <v>45.780612244897952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42.665853658536577</v>
      </c>
      <c r="I256" s="66">
        <f t="shared" si="24"/>
        <v>45.713414634146332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42.603643724696354</v>
      </c>
      <c r="I257" s="66">
        <f t="shared" si="24"/>
        <v>45.646761133603242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42.541935483870972</v>
      </c>
      <c r="I258" s="66">
        <f t="shared" si="24"/>
        <v>45.580645161290327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42.480722891566266</v>
      </c>
      <c r="I259" s="66">
        <f t="shared" si="24"/>
        <v>45.515060240963855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42.42</v>
      </c>
      <c r="I260" s="66">
        <f t="shared" si="24"/>
        <v>45.45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42.359760956175293</v>
      </c>
      <c r="I261" s="66">
        <f t="shared" si="24"/>
        <v>45.385458167330668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42.3</v>
      </c>
      <c r="I262" s="66">
        <f t="shared" si="24"/>
        <v>45.321428571428569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42.240711462450598</v>
      </c>
      <c r="I263" s="66">
        <f t="shared" si="24"/>
        <v>45.257905138339922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42.181889763779516</v>
      </c>
      <c r="I264" s="66">
        <f t="shared" si="24"/>
        <v>45.194881889763764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42.123529411764707</v>
      </c>
      <c r="I265" s="66">
        <f t="shared" si="24"/>
        <v>45.132352941176471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42.065624999999997</v>
      </c>
      <c r="I266" s="66">
        <f t="shared" si="24"/>
        <v>45.070312499999993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42.008171206225668</v>
      </c>
      <c r="I267" s="66">
        <f t="shared" ref="I267:I330" si="30">$I$7*J267</f>
        <v>45.008754863813216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41.951162790697666</v>
      </c>
      <c r="I268" s="66">
        <f t="shared" si="30"/>
        <v>44.947674418604642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41.894594594594594</v>
      </c>
      <c r="I269" s="66">
        <f t="shared" si="30"/>
        <v>44.887065637065639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41.838461538461537</v>
      </c>
      <c r="I270" s="66">
        <f t="shared" si="30"/>
        <v>44.82692307692308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41.782758620689656</v>
      </c>
      <c r="I271" s="66">
        <f t="shared" si="30"/>
        <v>44.767241379310342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41.72748091603053</v>
      </c>
      <c r="I272" s="66">
        <f t="shared" si="30"/>
        <v>44.708015267175568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41.672623574144481</v>
      </c>
      <c r="I273" s="66">
        <f t="shared" si="30"/>
        <v>44.649239543726232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41.618181818181817</v>
      </c>
      <c r="I274" s="66">
        <f t="shared" si="30"/>
        <v>44.590909090909086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41.564150943396221</v>
      </c>
      <c r="I275" s="66">
        <f t="shared" si="30"/>
        <v>44.533018867924525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41.51052631578947</v>
      </c>
      <c r="I276" s="66">
        <f t="shared" si="30"/>
        <v>44.475563909774429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41.457303370786519</v>
      </c>
      <c r="I277" s="66">
        <f t="shared" si="30"/>
        <v>44.418539325842701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41.404477611940287</v>
      </c>
      <c r="I278" s="66">
        <f t="shared" si="30"/>
        <v>44.361940298507456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41.35204460966542</v>
      </c>
      <c r="I279" s="66">
        <f t="shared" si="30"/>
        <v>44.30576208178438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41.3</v>
      </c>
      <c r="I280" s="66">
        <f t="shared" si="30"/>
        <v>44.25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41.240590405904058</v>
      </c>
      <c r="I281" s="66">
        <f t="shared" si="30"/>
        <v>44.186346863468636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41.181617647058822</v>
      </c>
      <c r="I282" s="66">
        <f t="shared" si="30"/>
        <v>44.123161764705884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41.123076923076923</v>
      </c>
      <c r="I283" s="66">
        <f t="shared" si="30"/>
        <v>44.060439560439562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41.064963503649636</v>
      </c>
      <c r="I284" s="66">
        <f t="shared" si="30"/>
        <v>43.998175182481759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41.007272727272728</v>
      </c>
      <c r="I285" s="66">
        <f t="shared" si="30"/>
        <v>43.936363636363637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40.949999999999996</v>
      </c>
      <c r="I286" s="66">
        <f t="shared" si="30"/>
        <v>43.875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40.893140794223825</v>
      </c>
      <c r="I287" s="66">
        <f t="shared" si="30"/>
        <v>43.814079422382669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40.836690647482008</v>
      </c>
      <c r="I288" s="66">
        <f t="shared" si="30"/>
        <v>43.753597122302153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40.780645161290316</v>
      </c>
      <c r="I289" s="66">
        <f t="shared" si="30"/>
        <v>43.693548387096769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40.724999999999994</v>
      </c>
      <c r="I290" s="66">
        <f t="shared" si="30"/>
        <v>43.633928571428569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40.669750889679712</v>
      </c>
      <c r="I291" s="66">
        <f t="shared" si="30"/>
        <v>43.57473309608541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40.614893617021274</v>
      </c>
      <c r="I292" s="66">
        <f t="shared" si="30"/>
        <v>43.515957446808507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40.56042402826855</v>
      </c>
      <c r="I293" s="66">
        <f t="shared" si="30"/>
        <v>43.457597173144869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40.506338028169012</v>
      </c>
      <c r="I294" s="66">
        <f t="shared" si="30"/>
        <v>43.399647887323937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40.452631578947361</v>
      </c>
      <c r="I295" s="66">
        <f t="shared" si="30"/>
        <v>43.34210526315789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40.399300699300696</v>
      </c>
      <c r="I296" s="66">
        <f t="shared" si="30"/>
        <v>43.284965034965033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40.346341463414639</v>
      </c>
      <c r="I297" s="66">
        <f t="shared" si="30"/>
        <v>43.228222996515683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40.293749999999996</v>
      </c>
      <c r="I298" s="66">
        <f t="shared" si="30"/>
        <v>43.171875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40.241522491349485</v>
      </c>
      <c r="I299" s="66">
        <f t="shared" si="30"/>
        <v>43.115916955017305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40.189655172413786</v>
      </c>
      <c r="I300" s="66">
        <f t="shared" si="30"/>
        <v>43.060344827586199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40.138144329896903</v>
      </c>
      <c r="I301" s="66">
        <f t="shared" si="30"/>
        <v>43.005154639175252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40.086986301369862</v>
      </c>
      <c r="I302" s="66">
        <f t="shared" si="30"/>
        <v>42.950342465753423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40.036177474402734</v>
      </c>
      <c r="I303" s="66">
        <f t="shared" si="30"/>
        <v>42.895904436860071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39.98571428571428</v>
      </c>
      <c r="I304" s="66">
        <f t="shared" si="30"/>
        <v>42.841836734693871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39.93559322033898</v>
      </c>
      <c r="I305" s="66">
        <f t="shared" si="30"/>
        <v>42.788135593220332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39.88581081081081</v>
      </c>
      <c r="I306" s="66">
        <f t="shared" si="30"/>
        <v>42.734797297297298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39.836363636363629</v>
      </c>
      <c r="I307" s="66">
        <f t="shared" si="30"/>
        <v>42.68181818181818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39.787248322147654</v>
      </c>
      <c r="I308" s="66">
        <f t="shared" si="30"/>
        <v>42.62919463087249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39.738461538461536</v>
      </c>
      <c r="I309" s="66">
        <f t="shared" si="30"/>
        <v>42.576923076923073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39.69</v>
      </c>
      <c r="I310" s="66">
        <f t="shared" si="30"/>
        <v>42.524999999999999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39.641860465116281</v>
      </c>
      <c r="I311" s="66">
        <f t="shared" si="30"/>
        <v>42.473421926910305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39.594039735099329</v>
      </c>
      <c r="I312" s="66">
        <f t="shared" si="30"/>
        <v>42.422185430463564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39.546534653465336</v>
      </c>
      <c r="I313" s="66">
        <f t="shared" si="30"/>
        <v>42.371287128712865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39.49934210526316</v>
      </c>
      <c r="I314" s="66">
        <f t="shared" si="30"/>
        <v>42.320723684210527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39.452459016393441</v>
      </c>
      <c r="I315" s="66">
        <f t="shared" si="30"/>
        <v>42.270491803278688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39.40588235294117</v>
      </c>
      <c r="I316" s="66">
        <f t="shared" si="30"/>
        <v>42.220588235294116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39.359609120521171</v>
      </c>
      <c r="I317" s="66">
        <f t="shared" si="30"/>
        <v>42.171009771986974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39.313636363636363</v>
      </c>
      <c r="I318" s="66">
        <f t="shared" si="30"/>
        <v>42.121753246753244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39.267961165048547</v>
      </c>
      <c r="I319" s="66">
        <f t="shared" si="30"/>
        <v>42.072815533980588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39.222580645161287</v>
      </c>
      <c r="I320" s="66">
        <f t="shared" si="30"/>
        <v>42.024193548387096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39.177491961414795</v>
      </c>
      <c r="I321" s="66">
        <f t="shared" si="30"/>
        <v>41.975884244372992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39.132692307692309</v>
      </c>
      <c r="I322" s="66">
        <f t="shared" si="30"/>
        <v>41.927884615384613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39.088178913738012</v>
      </c>
      <c r="I323" s="66">
        <f t="shared" si="30"/>
        <v>41.880191693290733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39.043949044585993</v>
      </c>
      <c r="I324" s="66">
        <f t="shared" si="30"/>
        <v>41.832802547770704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39</v>
      </c>
      <c r="I325" s="66">
        <f t="shared" si="30"/>
        <v>41.785714285714285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38.956329113924049</v>
      </c>
      <c r="I326" s="66">
        <f t="shared" si="30"/>
        <v>41.73892405063291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38.912933753943207</v>
      </c>
      <c r="I327" s="66">
        <f t="shared" si="30"/>
        <v>41.69242902208201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38.869811320754714</v>
      </c>
      <c r="I328" s="66">
        <f t="shared" si="30"/>
        <v>41.64622641509434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38.826959247648901</v>
      </c>
      <c r="I329" s="66">
        <f t="shared" si="30"/>
        <v>41.600313479623821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38.784375000000004</v>
      </c>
      <c r="I330" s="66">
        <f t="shared" si="30"/>
        <v>41.5546875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38.742056074766353</v>
      </c>
      <c r="I331" s="66">
        <f t="shared" ref="I331:I394" si="36">$I$7*J331</f>
        <v>41.509345794392523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38.700000000000003</v>
      </c>
      <c r="I332" s="66">
        <f t="shared" si="36"/>
        <v>41.464285714285715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38.658204334365323</v>
      </c>
      <c r="I333" s="66">
        <f t="shared" si="36"/>
        <v>41.419504643962846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38.616666666666667</v>
      </c>
      <c r="I334" s="66">
        <f t="shared" si="36"/>
        <v>41.375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38.575384615384614</v>
      </c>
      <c r="I335" s="66">
        <f t="shared" si="36"/>
        <v>41.330769230769228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38.534355828220853</v>
      </c>
      <c r="I336" s="66">
        <f t="shared" si="36"/>
        <v>41.28680981595091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38.493577981651377</v>
      </c>
      <c r="I337" s="66">
        <f t="shared" si="36"/>
        <v>41.243119266055047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38.453048780487798</v>
      </c>
      <c r="I338" s="66">
        <f t="shared" si="36"/>
        <v>41.199695121951216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38.412765957446801</v>
      </c>
      <c r="I339" s="66">
        <f t="shared" si="36"/>
        <v>41.156534954407292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38.372727272727268</v>
      </c>
      <c r="I340" s="66">
        <f t="shared" si="36"/>
        <v>41.113636363636353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38.326586102719027</v>
      </c>
      <c r="I341" s="66">
        <f t="shared" si="36"/>
        <v>41.064199395770387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38.280722891566256</v>
      </c>
      <c r="I342" s="66">
        <f t="shared" si="36"/>
        <v>41.015060240963848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38.235135135135138</v>
      </c>
      <c r="I343" s="66">
        <f t="shared" si="36"/>
        <v>40.966216216216218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38.189820359281434</v>
      </c>
      <c r="I344" s="66">
        <f t="shared" si="36"/>
        <v>40.917664670658681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38.144776119402977</v>
      </c>
      <c r="I345" s="66">
        <f t="shared" si="36"/>
        <v>40.869402985074622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38.099999999999994</v>
      </c>
      <c r="I346" s="66">
        <f t="shared" si="36"/>
        <v>40.821428571428569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38.055489614243321</v>
      </c>
      <c r="I347" s="66">
        <f t="shared" si="36"/>
        <v>40.773738872403563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38.011242603550286</v>
      </c>
      <c r="I348" s="66">
        <f t="shared" si="36"/>
        <v>40.726331360946737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37.967256637168141</v>
      </c>
      <c r="I349" s="66">
        <f t="shared" si="36"/>
        <v>40.679203539823014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37.923529411764704</v>
      </c>
      <c r="I350" s="66">
        <f t="shared" si="36"/>
        <v>40.632352941176471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37.880058651026388</v>
      </c>
      <c r="I351" s="66">
        <f t="shared" si="36"/>
        <v>40.585777126099707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37.836842105263152</v>
      </c>
      <c r="I352" s="66">
        <f t="shared" si="36"/>
        <v>40.53947368421052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37.793877551020408</v>
      </c>
      <c r="I353" s="66">
        <f t="shared" si="36"/>
        <v>40.49344023323615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37.751162790697663</v>
      </c>
      <c r="I354" s="66">
        <f t="shared" si="36"/>
        <v>40.447674418604642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37.708695652173915</v>
      </c>
      <c r="I355" s="66">
        <f t="shared" si="36"/>
        <v>40.402173913043477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37.6664739884393</v>
      </c>
      <c r="I356" s="66">
        <f t="shared" si="36"/>
        <v>40.356936416184965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37.624495677233426</v>
      </c>
      <c r="I357" s="66">
        <f t="shared" si="36"/>
        <v>40.311959654178672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37.582758620689646</v>
      </c>
      <c r="I358" s="66">
        <f t="shared" si="36"/>
        <v>40.267241379310335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37.541260744985671</v>
      </c>
      <c r="I359" s="66">
        <f t="shared" si="36"/>
        <v>40.222779369627503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37.5</v>
      </c>
      <c r="I360" s="66">
        <f t="shared" si="36"/>
        <v>40.178571428571431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37.458974358974359</v>
      </c>
      <c r="I361" s="66">
        <f t="shared" si="36"/>
        <v>40.13461538461538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37.418181818181814</v>
      </c>
      <c r="I362" s="66">
        <f t="shared" si="36"/>
        <v>40.090909090909086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37.377620396600562</v>
      </c>
      <c r="I363" s="66">
        <f t="shared" si="36"/>
        <v>40.047450424929174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37.337288135593219</v>
      </c>
      <c r="I364" s="66">
        <f t="shared" si="36"/>
        <v>40.004237288135592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37.297183098591546</v>
      </c>
      <c r="I365" s="66">
        <f t="shared" si="36"/>
        <v>39.9612676056338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37.257303370786516</v>
      </c>
      <c r="I366" s="66">
        <f t="shared" si="36"/>
        <v>39.918539325842694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37.21764705882353</v>
      </c>
      <c r="I367" s="66">
        <f t="shared" si="36"/>
        <v>39.876050420168063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37.178212290502792</v>
      </c>
      <c r="I368" s="66">
        <f t="shared" si="36"/>
        <v>39.833798882681563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37.138997214484682</v>
      </c>
      <c r="I369" s="66">
        <f t="shared" si="36"/>
        <v>39.791782729805014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37.099999999999994</v>
      </c>
      <c r="I370" s="66">
        <f t="shared" si="36"/>
        <v>39.749999999999993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37.061218836565089</v>
      </c>
      <c r="I371" s="66">
        <f t="shared" si="36"/>
        <v>39.708448753462598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37.02265193370166</v>
      </c>
      <c r="I372" s="66">
        <f t="shared" si="36"/>
        <v>39.667127071823202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36.984297520661158</v>
      </c>
      <c r="I373" s="66">
        <f t="shared" si="36"/>
        <v>39.626033057851245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36.946153846153848</v>
      </c>
      <c r="I374" s="66">
        <f t="shared" si="36"/>
        <v>39.585164835164832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36.908219178082192</v>
      </c>
      <c r="I375" s="66">
        <f t="shared" si="36"/>
        <v>39.544520547945204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36.870491803278682</v>
      </c>
      <c r="I376" s="66">
        <f t="shared" si="36"/>
        <v>39.504098360655732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36.832970027247953</v>
      </c>
      <c r="I377" s="66">
        <f t="shared" si="36"/>
        <v>39.463896457765664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36.795652173913048</v>
      </c>
      <c r="I378" s="66">
        <f t="shared" si="36"/>
        <v>39.423913043478265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36.758536585365853</v>
      </c>
      <c r="I379" s="66">
        <f t="shared" si="36"/>
        <v>39.384146341463413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36.721621621621622</v>
      </c>
      <c r="I380" s="66">
        <f t="shared" si="36"/>
        <v>39.344594594594589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36.68490566037736</v>
      </c>
      <c r="I381" s="66">
        <f t="shared" si="36"/>
        <v>39.305256064690028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36.648387096774186</v>
      </c>
      <c r="I382" s="66">
        <f t="shared" si="36"/>
        <v>39.266129032258057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36.612064343163539</v>
      </c>
      <c r="I383" s="66">
        <f t="shared" si="36"/>
        <v>39.22721179624665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36.575935828877007</v>
      </c>
      <c r="I384" s="66">
        <f t="shared" si="36"/>
        <v>39.188502673796791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36.54</v>
      </c>
      <c r="I385" s="66">
        <f t="shared" si="36"/>
        <v>39.15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36.504255319148932</v>
      </c>
      <c r="I386" s="66">
        <f t="shared" si="36"/>
        <v>39.111702127659569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36.468700265251989</v>
      </c>
      <c r="I387" s="66">
        <f t="shared" si="36"/>
        <v>39.073607427055698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36.43333333333333</v>
      </c>
      <c r="I388" s="66">
        <f t="shared" si="36"/>
        <v>39.035714285714285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36.398153034300798</v>
      </c>
      <c r="I389" s="66">
        <f t="shared" si="36"/>
        <v>38.998021108179422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36.363157894736837</v>
      </c>
      <c r="I390" s="66">
        <f t="shared" si="36"/>
        <v>38.960526315789473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36.328346456692913</v>
      </c>
      <c r="I391" s="66">
        <f t="shared" si="36"/>
        <v>38.923228346456696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36.293717277486905</v>
      </c>
      <c r="I392" s="66">
        <f t="shared" si="36"/>
        <v>38.886125654450254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36.259268929503911</v>
      </c>
      <c r="I393" s="66">
        <f t="shared" si="36"/>
        <v>38.849216710182759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36.225000000000001</v>
      </c>
      <c r="I394" s="66">
        <f t="shared" si="36"/>
        <v>38.8125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36.190909090909095</v>
      </c>
      <c r="I395" s="66">
        <f t="shared" ref="I395:I458" si="42">$I$7*J395</f>
        <v>38.77597402597403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36.156994818652848</v>
      </c>
      <c r="I396" s="66">
        <f t="shared" si="42"/>
        <v>38.739637305699482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36.123255813953492</v>
      </c>
      <c r="I397" s="66">
        <f t="shared" si="42"/>
        <v>38.703488372093027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36.089690721649482</v>
      </c>
      <c r="I398" s="66">
        <f t="shared" si="42"/>
        <v>38.667525773195877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36.056298200514142</v>
      </c>
      <c r="I399" s="66">
        <f t="shared" si="42"/>
        <v>38.631748071979437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36.023076923076914</v>
      </c>
      <c r="I400" s="66">
        <f t="shared" si="42"/>
        <v>38.59615384615384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35.990025575447568</v>
      </c>
      <c r="I401" s="66">
        <f t="shared" si="42"/>
        <v>38.560741687979537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35.957142857142856</v>
      </c>
      <c r="I402" s="66">
        <f t="shared" si="42"/>
        <v>38.525510204081627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35.92442748091603</v>
      </c>
      <c r="I403" s="66">
        <f t="shared" si="42"/>
        <v>38.490458015267173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35.891878172588832</v>
      </c>
      <c r="I404" s="66">
        <f t="shared" si="42"/>
        <v>38.455583756345177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35.859493670886074</v>
      </c>
      <c r="I405" s="66">
        <f t="shared" si="42"/>
        <v>38.420886075949362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35.827272727272721</v>
      </c>
      <c r="I406" s="66">
        <f t="shared" si="42"/>
        <v>38.386363636363633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35.795214105793441</v>
      </c>
      <c r="I407" s="66">
        <f t="shared" si="42"/>
        <v>38.35201511335012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35.76331658291457</v>
      </c>
      <c r="I408" s="66">
        <f t="shared" si="42"/>
        <v>38.317839195979893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35.731578947368412</v>
      </c>
      <c r="I409" s="66">
        <f t="shared" si="42"/>
        <v>38.283834586466156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35.699999999999996</v>
      </c>
      <c r="I410" s="66">
        <f t="shared" si="42"/>
        <v>38.25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35.668578553615959</v>
      </c>
      <c r="I411" s="66">
        <f t="shared" si="42"/>
        <v>38.216334164588524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35.637313432835825</v>
      </c>
      <c r="I412" s="66">
        <f t="shared" si="42"/>
        <v>38.182835820895527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35.606203473945406</v>
      </c>
      <c r="I413" s="66">
        <f t="shared" si="42"/>
        <v>38.149503722084368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35.57524752475247</v>
      </c>
      <c r="I414" s="66">
        <f t="shared" si="42"/>
        <v>38.116336633663359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35.544444444444451</v>
      </c>
      <c r="I415" s="66">
        <f t="shared" si="42"/>
        <v>38.083333333333343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35.508620689655174</v>
      </c>
      <c r="I416" s="66">
        <f t="shared" si="42"/>
        <v>38.044950738916256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35.472972972972975</v>
      </c>
      <c r="I417" s="66">
        <f t="shared" si="42"/>
        <v>38.006756756756758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35.4375</v>
      </c>
      <c r="I418" s="66">
        <f t="shared" si="42"/>
        <v>37.96875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35.402200488997558</v>
      </c>
      <c r="I419" s="66">
        <f t="shared" si="42"/>
        <v>37.930929095354529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35.367073170731707</v>
      </c>
      <c r="I420" s="66">
        <f t="shared" si="42"/>
        <v>37.893292682926827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35.332116788321166</v>
      </c>
      <c r="I421" s="66">
        <f t="shared" si="42"/>
        <v>37.855839416058394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35.297330097087382</v>
      </c>
      <c r="I422" s="66">
        <f t="shared" si="42"/>
        <v>37.818567961165051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35.262711864406782</v>
      </c>
      <c r="I423" s="66">
        <f t="shared" si="42"/>
        <v>37.781476997578693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35.228260869565219</v>
      </c>
      <c r="I424" s="66">
        <f t="shared" si="42"/>
        <v>37.744565217391305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35.193975903614458</v>
      </c>
      <c r="I425" s="66">
        <f t="shared" si="42"/>
        <v>37.707831325301207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35.159855769230766</v>
      </c>
      <c r="I426" s="66">
        <f t="shared" si="42"/>
        <v>37.671274038461533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35.125899280575538</v>
      </c>
      <c r="I427" s="66">
        <f t="shared" si="42"/>
        <v>37.634892086330936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35.092105263157897</v>
      </c>
      <c r="I428" s="66">
        <f t="shared" si="42"/>
        <v>37.598684210526315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35.058472553699282</v>
      </c>
      <c r="I429" s="66">
        <f t="shared" si="42"/>
        <v>37.562649164677801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35.024999999999999</v>
      </c>
      <c r="I430" s="66">
        <f t="shared" si="42"/>
        <v>37.526785714285715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34.9916864608076</v>
      </c>
      <c r="I431" s="66">
        <f t="shared" si="42"/>
        <v>37.491092636579573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34.958530805687204</v>
      </c>
      <c r="I432" s="66">
        <f t="shared" si="42"/>
        <v>37.455568720379148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34.925531914893618</v>
      </c>
      <c r="I433" s="66">
        <f t="shared" si="42"/>
        <v>37.420212765957444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34.892688679245282</v>
      </c>
      <c r="I434" s="66">
        <f t="shared" si="42"/>
        <v>37.385023584905653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34.86</v>
      </c>
      <c r="I435" s="66">
        <f t="shared" si="42"/>
        <v>37.35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34.827464788732392</v>
      </c>
      <c r="I436" s="66">
        <f t="shared" si="42"/>
        <v>37.315140845070417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34.795081967213122</v>
      </c>
      <c r="I437" s="66">
        <f t="shared" si="42"/>
        <v>37.280444964871201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34.762850467289724</v>
      </c>
      <c r="I438" s="66">
        <f t="shared" si="42"/>
        <v>37.245911214953274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34.730769230769226</v>
      </c>
      <c r="I439" s="66">
        <f t="shared" si="42"/>
        <v>37.21153846153846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34.698837209302326</v>
      </c>
      <c r="I440" s="66">
        <f t="shared" si="42"/>
        <v>37.177325581395351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34.667053364269144</v>
      </c>
      <c r="I441" s="66">
        <f t="shared" si="42"/>
        <v>37.143271461716942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34.635416666666664</v>
      </c>
      <c r="I442" s="66">
        <f t="shared" si="42"/>
        <v>37.109375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34.603926096997689</v>
      </c>
      <c r="I443" s="66">
        <f t="shared" si="42"/>
        <v>37.075635103926096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34.572580645161295</v>
      </c>
      <c r="I444" s="66">
        <f t="shared" si="42"/>
        <v>37.042050691244249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34.54137931034483</v>
      </c>
      <c r="I445" s="66">
        <f t="shared" si="42"/>
        <v>37.008620689655174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34.51032110091743</v>
      </c>
      <c r="I446" s="66">
        <f t="shared" si="42"/>
        <v>36.975344036697251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34.479405034324941</v>
      </c>
      <c r="I447" s="66">
        <f t="shared" si="42"/>
        <v>36.942219679633865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34.448630136986296</v>
      </c>
      <c r="I448" s="66">
        <f t="shared" si="42"/>
        <v>36.909246575342458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34.417995444191348</v>
      </c>
      <c r="I449" s="66">
        <f t="shared" si="42"/>
        <v>36.876423690205016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34.387499999999996</v>
      </c>
      <c r="I450" s="66">
        <f t="shared" si="42"/>
        <v>36.84375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34.357142857142854</v>
      </c>
      <c r="I451" s="66">
        <f t="shared" si="42"/>
        <v>36.811224489795919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34.326923076923073</v>
      </c>
      <c r="I452" s="66">
        <f t="shared" si="42"/>
        <v>36.778846153846153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34.29683972911964</v>
      </c>
      <c r="I453" s="66">
        <f t="shared" si="42"/>
        <v>36.746613995485326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34.266891891891895</v>
      </c>
      <c r="I454" s="66">
        <f t="shared" si="42"/>
        <v>36.714527027027025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34.237078651685394</v>
      </c>
      <c r="I455" s="66">
        <f t="shared" si="42"/>
        <v>36.682584269662918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34.207399103139018</v>
      </c>
      <c r="I456" s="66">
        <f t="shared" si="42"/>
        <v>36.650784753363233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34.177852348993291</v>
      </c>
      <c r="I457" s="66">
        <f t="shared" si="42"/>
        <v>36.619127516778526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34.1484375</v>
      </c>
      <c r="I458" s="66">
        <f t="shared" si="42"/>
        <v>36.587611607142854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34.119153674832965</v>
      </c>
      <c r="I459" s="66">
        <f t="shared" ref="I459:I522" si="48">$I$7*J459</f>
        <v>36.556236080178181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34.090000000000003</v>
      </c>
      <c r="I460" s="66">
        <f t="shared" si="48"/>
        <v>36.525000000000006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34.060975609756099</v>
      </c>
      <c r="I461" s="66">
        <f t="shared" si="48"/>
        <v>36.493902439024396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34.032079646017699</v>
      </c>
      <c r="I462" s="66">
        <f t="shared" si="48"/>
        <v>36.462942477876105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34.003311258278146</v>
      </c>
      <c r="I463" s="66">
        <f t="shared" si="48"/>
        <v>36.432119205298015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33.974669603524234</v>
      </c>
      <c r="I464" s="66">
        <f t="shared" si="48"/>
        <v>36.401431718061673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33.946153846153848</v>
      </c>
      <c r="I465" s="66">
        <f t="shared" si="48"/>
        <v>36.370879120879124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33.917763157894733</v>
      </c>
      <c r="I466" s="66">
        <f t="shared" si="48"/>
        <v>36.340460526315788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33.889496717724292</v>
      </c>
      <c r="I467" s="66">
        <f t="shared" si="48"/>
        <v>36.310175054704601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33.861353711790393</v>
      </c>
      <c r="I468" s="66">
        <f t="shared" si="48"/>
        <v>36.280021834061138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33.833333333333329</v>
      </c>
      <c r="I469" s="66">
        <f t="shared" si="48"/>
        <v>36.249999999999993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33.805434782608693</v>
      </c>
      <c r="I470" s="66">
        <f t="shared" si="48"/>
        <v>36.220108695652172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33.777657266811282</v>
      </c>
      <c r="I471" s="66">
        <f t="shared" si="48"/>
        <v>36.190347071583517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33.75</v>
      </c>
      <c r="I472" s="66">
        <f t="shared" si="48"/>
        <v>36.160714285714285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33.72246220302376</v>
      </c>
      <c r="I473" s="66">
        <f t="shared" si="48"/>
        <v>36.131209503239745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33.695043103448278</v>
      </c>
      <c r="I474" s="66">
        <f t="shared" si="48"/>
        <v>36.10183189655173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33.667741935483868</v>
      </c>
      <c r="I475" s="66">
        <f t="shared" si="48"/>
        <v>36.072580645161288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33.64055793991416</v>
      </c>
      <c r="I476" s="66">
        <f t="shared" si="48"/>
        <v>36.043454935622314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33.613490364025701</v>
      </c>
      <c r="I477" s="66">
        <f t="shared" si="48"/>
        <v>36.014453961456105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33.58653846153846</v>
      </c>
      <c r="I478" s="66">
        <f t="shared" si="48"/>
        <v>35.98557692307692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33.559701492537314</v>
      </c>
      <c r="I479" s="66">
        <f t="shared" si="48"/>
        <v>35.956823027718549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33.532978723404256</v>
      </c>
      <c r="I480" s="66">
        <f t="shared" si="48"/>
        <v>35.928191489361701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33.506369426751597</v>
      </c>
      <c r="I481" s="66">
        <f t="shared" si="48"/>
        <v>35.899681528662427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33.479872881355931</v>
      </c>
      <c r="I482" s="66">
        <f t="shared" si="48"/>
        <v>35.871292372881356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33.45348837209302</v>
      </c>
      <c r="I483" s="66">
        <f t="shared" si="48"/>
        <v>35.843023255813954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33.427215189873422</v>
      </c>
      <c r="I484" s="66">
        <f t="shared" si="48"/>
        <v>35.814873417721522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33.401052631578942</v>
      </c>
      <c r="I485" s="66">
        <f t="shared" si="48"/>
        <v>35.786842105263155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33.375</v>
      </c>
      <c r="I486" s="66">
        <f t="shared" si="48"/>
        <v>35.758928571428577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33.349056603773583</v>
      </c>
      <c r="I487" s="66">
        <f t="shared" si="48"/>
        <v>35.731132075471699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33.323221757322173</v>
      </c>
      <c r="I488" s="66">
        <f t="shared" si="48"/>
        <v>35.703451882845187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33.297494780793322</v>
      </c>
      <c r="I489" s="66">
        <f t="shared" si="48"/>
        <v>35.675887265135707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33.271875000000001</v>
      </c>
      <c r="I490" s="66">
        <f t="shared" si="48"/>
        <v>35.6484375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33.24636174636175</v>
      </c>
      <c r="I491" s="66">
        <f t="shared" si="48"/>
        <v>35.621101871101871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33.220954356846477</v>
      </c>
      <c r="I492" s="66">
        <f t="shared" si="48"/>
        <v>35.593879668049794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33.195652173913039</v>
      </c>
      <c r="I493" s="66">
        <f t="shared" si="48"/>
        <v>35.566770186335397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33.170454545454547</v>
      </c>
      <c r="I494" s="66">
        <f t="shared" si="48"/>
        <v>35.539772727272727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33.145360824742269</v>
      </c>
      <c r="I495" s="66">
        <f t="shared" si="48"/>
        <v>35.512886597938149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33.120370370370374</v>
      </c>
      <c r="I496" s="66">
        <f t="shared" si="48"/>
        <v>35.486111111111114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33.095482546201232</v>
      </c>
      <c r="I497" s="66">
        <f t="shared" si="48"/>
        <v>35.459445585215605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33.070696721311471</v>
      </c>
      <c r="I498" s="66">
        <f t="shared" si="48"/>
        <v>35.432889344262293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33.046012269938657</v>
      </c>
      <c r="I499" s="66">
        <f t="shared" si="48"/>
        <v>35.406441717791417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33.021428571428572</v>
      </c>
      <c r="I500" s="66">
        <f t="shared" si="48"/>
        <v>35.380102040816325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32.996945010183303</v>
      </c>
      <c r="I501" s="66">
        <f t="shared" si="48"/>
        <v>35.353869653767823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32.97256097560976</v>
      </c>
      <c r="I502" s="66">
        <f t="shared" si="48"/>
        <v>35.327743902439025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32.948275862068968</v>
      </c>
      <c r="I503" s="66">
        <f t="shared" si="48"/>
        <v>35.301724137931039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32.924089068825907</v>
      </c>
      <c r="I504" s="66">
        <f t="shared" si="48"/>
        <v>35.275809716599191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32.9</v>
      </c>
      <c r="I505" s="66">
        <f t="shared" si="48"/>
        <v>35.25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32.876008064516135</v>
      </c>
      <c r="I506" s="66">
        <f t="shared" si="48"/>
        <v>35.224294354838712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32.852112676056336</v>
      </c>
      <c r="I507" s="66">
        <f t="shared" si="48"/>
        <v>35.198692152917502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32.828313253012048</v>
      </c>
      <c r="I508" s="66">
        <f t="shared" si="48"/>
        <v>35.173192771084338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32.804609218436873</v>
      </c>
      <c r="I509" s="66">
        <f t="shared" si="48"/>
        <v>35.147795591182366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32.781000000000006</v>
      </c>
      <c r="I510" s="66">
        <f t="shared" si="48"/>
        <v>35.122500000000002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32.757485029940121</v>
      </c>
      <c r="I511" s="66">
        <f t="shared" si="48"/>
        <v>35.09730538922156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32.734063745019917</v>
      </c>
      <c r="I512" s="66">
        <f t="shared" si="48"/>
        <v>35.072211155378483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32.710735586481114</v>
      </c>
      <c r="I513" s="66">
        <f t="shared" si="48"/>
        <v>35.04721669980119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32.6875</v>
      </c>
      <c r="I514" s="66">
        <f t="shared" si="48"/>
        <v>35.022321428571431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32.664356435643569</v>
      </c>
      <c r="I515" s="66">
        <f t="shared" si="48"/>
        <v>34.99752475247525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32.641304347826086</v>
      </c>
      <c r="I516" s="66">
        <f t="shared" si="48"/>
        <v>34.972826086956523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32.618343195266277</v>
      </c>
      <c r="I517" s="66">
        <f t="shared" si="48"/>
        <v>34.948224852071014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32.595472440944874</v>
      </c>
      <c r="I518" s="66">
        <f t="shared" si="48"/>
        <v>34.923720472440941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32.572691552062871</v>
      </c>
      <c r="I519" s="66">
        <f t="shared" si="48"/>
        <v>34.899312377210215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32.550000000000004</v>
      </c>
      <c r="I520" s="66">
        <f t="shared" si="48"/>
        <v>34.875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32.527397260273979</v>
      </c>
      <c r="I521" s="66">
        <f t="shared" si="48"/>
        <v>34.850782778864982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32.5048828125</v>
      </c>
      <c r="I522" s="66">
        <f t="shared" si="48"/>
        <v>34.82666015625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32.482456140350877</v>
      </c>
      <c r="I523" s="66">
        <f t="shared" ref="I523:I586" si="54">$I$7*J523</f>
        <v>34.80263157894737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32.460116731517509</v>
      </c>
      <c r="I524" s="66">
        <f t="shared" si="54"/>
        <v>34.778696498054479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32.4378640776699</v>
      </c>
      <c r="I525" s="66">
        <f t="shared" si="54"/>
        <v>34.754854368932037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32.415697674418603</v>
      </c>
      <c r="I526" s="66">
        <f t="shared" si="54"/>
        <v>34.731104651162788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32.393617021276597</v>
      </c>
      <c r="I527" s="66">
        <f t="shared" si="54"/>
        <v>34.707446808510639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32.371621621621621</v>
      </c>
      <c r="I528" s="66">
        <f t="shared" si="54"/>
        <v>34.683880308880305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32.349710982658955</v>
      </c>
      <c r="I529" s="66">
        <f t="shared" si="54"/>
        <v>34.660404624277454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32.327884615384619</v>
      </c>
      <c r="I530" s="66">
        <f t="shared" si="54"/>
        <v>34.637019230769234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32.306142034548948</v>
      </c>
      <c r="I531" s="66">
        <f t="shared" si="54"/>
        <v>34.613723608445298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32.28448275862069</v>
      </c>
      <c r="I532" s="66">
        <f t="shared" si="54"/>
        <v>34.59051724137931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32.262906309751436</v>
      </c>
      <c r="I533" s="66">
        <f t="shared" si="54"/>
        <v>34.567399617590823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32.24141221374046</v>
      </c>
      <c r="I534" s="66">
        <f t="shared" si="54"/>
        <v>34.54437022900764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32.220000000000006</v>
      </c>
      <c r="I535" s="66">
        <f t="shared" si="54"/>
        <v>34.521428571428579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32.198669201520914</v>
      </c>
      <c r="I536" s="66">
        <f t="shared" si="54"/>
        <v>34.498574144486696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32.177419354838712</v>
      </c>
      <c r="I537" s="66">
        <f t="shared" si="54"/>
        <v>34.475806451612904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32.15625</v>
      </c>
      <c r="I538" s="66">
        <f t="shared" si="54"/>
        <v>34.453125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32.135160680529296</v>
      </c>
      <c r="I539" s="66">
        <f t="shared" si="54"/>
        <v>34.430529300567102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32.114150943396233</v>
      </c>
      <c r="I540" s="66">
        <f t="shared" si="54"/>
        <v>34.408018867924532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32.093220338983059</v>
      </c>
      <c r="I541" s="66">
        <f t="shared" si="54"/>
        <v>34.38559322033899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32.07236842105263</v>
      </c>
      <c r="I542" s="66">
        <f t="shared" si="54"/>
        <v>34.363251879699249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32.051594746716702</v>
      </c>
      <c r="I543" s="66">
        <f t="shared" si="54"/>
        <v>34.340994371482175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32.0308988764045</v>
      </c>
      <c r="I544" s="66">
        <f t="shared" si="54"/>
        <v>34.318820224719104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32.010280373831776</v>
      </c>
      <c r="I545" s="66">
        <f t="shared" si="54"/>
        <v>34.296728971962615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31.989738805970145</v>
      </c>
      <c r="I546" s="66">
        <f t="shared" si="54"/>
        <v>34.274720149253724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31.969273743016764</v>
      </c>
      <c r="I547" s="66">
        <f t="shared" si="54"/>
        <v>34.252793296089393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31.948884758364315</v>
      </c>
      <c r="I548" s="66">
        <f t="shared" si="54"/>
        <v>34.230947955390334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31.928571428571434</v>
      </c>
      <c r="I549" s="66">
        <f t="shared" si="54"/>
        <v>34.20918367346939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31.908333333333331</v>
      </c>
      <c r="I550" s="66">
        <f t="shared" si="54"/>
        <v>34.1875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31.888170055452864</v>
      </c>
      <c r="I551" s="66">
        <f t="shared" si="54"/>
        <v>34.165896487985215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31.868081180811814</v>
      </c>
      <c r="I552" s="66">
        <f t="shared" si="54"/>
        <v>34.144372693726943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31.848066298342538</v>
      </c>
      <c r="I553" s="66">
        <f t="shared" si="54"/>
        <v>34.122928176795575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31.828125</v>
      </c>
      <c r="I554" s="66">
        <f t="shared" si="54"/>
        <v>34.1015625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31.808256880733946</v>
      </c>
      <c r="I555" s="66">
        <f t="shared" si="54"/>
        <v>34.080275229357795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31.788461538461537</v>
      </c>
      <c r="I556" s="66">
        <f t="shared" si="54"/>
        <v>34.059065934065934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31.768738574040221</v>
      </c>
      <c r="I557" s="66">
        <f t="shared" si="54"/>
        <v>34.037934186471666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31.749087591240873</v>
      </c>
      <c r="I558" s="66">
        <f t="shared" si="54"/>
        <v>34.01687956204379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31.729508196721316</v>
      </c>
      <c r="I559" s="66">
        <f t="shared" si="54"/>
        <v>33.995901639344268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31.71</v>
      </c>
      <c r="I560" s="66">
        <f t="shared" si="54"/>
        <v>33.975000000000001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31.690562613430124</v>
      </c>
      <c r="I561" s="66">
        <f t="shared" si="54"/>
        <v>33.954174228675136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31.671195652173914</v>
      </c>
      <c r="I562" s="66">
        <f t="shared" si="54"/>
        <v>33.933423913043477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31.651898734177223</v>
      </c>
      <c r="I563" s="66">
        <f t="shared" si="54"/>
        <v>33.912748643761311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31.632671480144403</v>
      </c>
      <c r="I564" s="66">
        <f t="shared" si="54"/>
        <v>33.89214801444043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31.613513513513517</v>
      </c>
      <c r="I565" s="66">
        <f t="shared" si="54"/>
        <v>33.871621621621628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31.594424460431661</v>
      </c>
      <c r="I566" s="66">
        <f t="shared" si="54"/>
        <v>33.851169064748206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31.575403949730699</v>
      </c>
      <c r="I567" s="66">
        <f t="shared" si="54"/>
        <v>33.830789946140037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31.556451612903221</v>
      </c>
      <c r="I568" s="66">
        <f t="shared" si="54"/>
        <v>33.810483870967737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31.537567084078713</v>
      </c>
      <c r="I569" s="66">
        <f t="shared" si="54"/>
        <v>33.790250447227194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31.518750000000001</v>
      </c>
      <c r="I570" s="66">
        <f t="shared" si="54"/>
        <v>33.770089285714285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31.5</v>
      </c>
      <c r="I571" s="66">
        <f t="shared" si="54"/>
        <v>33.75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31.481316725978651</v>
      </c>
      <c r="I572" s="66">
        <f t="shared" si="54"/>
        <v>33.729982206405694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31.462699822380106</v>
      </c>
      <c r="I573" s="66">
        <f t="shared" si="54"/>
        <v>33.710035523978689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31.444148936170208</v>
      </c>
      <c r="I574" s="66">
        <f t="shared" si="54"/>
        <v>33.690159574468083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31.425663716814157</v>
      </c>
      <c r="I575" s="66">
        <f t="shared" si="54"/>
        <v>33.670353982300881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31.407243816254422</v>
      </c>
      <c r="I576" s="66">
        <f t="shared" si="54"/>
        <v>33.650618374558306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31.388888888888893</v>
      </c>
      <c r="I577" s="66">
        <f t="shared" si="54"/>
        <v>33.630952380952387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31.370598591549296</v>
      </c>
      <c r="I578" s="66">
        <f t="shared" si="54"/>
        <v>33.611355633802816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31.352372583479792</v>
      </c>
      <c r="I579" s="66">
        <f t="shared" si="54"/>
        <v>33.591827768014063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31.334210526315797</v>
      </c>
      <c r="I580" s="66">
        <f t="shared" si="54"/>
        <v>33.572368421052637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31.316112084063043</v>
      </c>
      <c r="I581" s="66">
        <f t="shared" si="54"/>
        <v>33.55297723292469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31.29807692307692</v>
      </c>
      <c r="I582" s="66">
        <f t="shared" si="54"/>
        <v>33.53365384615384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31.280104712041886</v>
      </c>
      <c r="I583" s="66">
        <f t="shared" si="54"/>
        <v>33.514397905759168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31.262195121951223</v>
      </c>
      <c r="I584" s="66">
        <f t="shared" si="54"/>
        <v>33.495209059233453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31.244347826086958</v>
      </c>
      <c r="I585" s="66">
        <f t="shared" si="54"/>
        <v>33.47608695652174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31.226562499999996</v>
      </c>
      <c r="I586" s="66">
        <f t="shared" si="54"/>
        <v>33.45703125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31.20883882149047</v>
      </c>
      <c r="I587" s="66">
        <f t="shared" ref="I587:I650" si="60">$I$7*J587</f>
        <v>33.438041594454077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31.191176470588236</v>
      </c>
      <c r="I588" s="66">
        <f t="shared" si="60"/>
        <v>33.419117647058826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31.173575129533681</v>
      </c>
      <c r="I589" s="66">
        <f t="shared" si="60"/>
        <v>33.400259067357517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31.156034482758628</v>
      </c>
      <c r="I590" s="66">
        <f t="shared" si="60"/>
        <v>33.381465517241388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31.138554216867476</v>
      </c>
      <c r="I591" s="66">
        <f t="shared" si="60"/>
        <v>33.362736660929436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31.121134020618559</v>
      </c>
      <c r="I592" s="66">
        <f t="shared" si="60"/>
        <v>33.344072164948457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31.10377358490566</v>
      </c>
      <c r="I593" s="66">
        <f t="shared" si="60"/>
        <v>33.325471698113205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31.086472602739725</v>
      </c>
      <c r="I594" s="66">
        <f t="shared" si="60"/>
        <v>33.306934931506845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31.069230769230767</v>
      </c>
      <c r="I595" s="66">
        <f t="shared" si="60"/>
        <v>33.288461538461533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31.052047781569964</v>
      </c>
      <c r="I596" s="66">
        <f t="shared" si="60"/>
        <v>33.270051194539249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31.034923339011925</v>
      </c>
      <c r="I597" s="66">
        <f t="shared" si="60"/>
        <v>33.251703577512778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31.017857142857146</v>
      </c>
      <c r="I598" s="66">
        <f t="shared" si="60"/>
        <v>33.233418367346943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31.000848896434636</v>
      </c>
      <c r="I599" s="66">
        <f t="shared" si="60"/>
        <v>33.215195246179967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30.983898305084747</v>
      </c>
      <c r="I600" s="66">
        <f t="shared" si="60"/>
        <v>33.197033898305087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30.967005076142133</v>
      </c>
      <c r="I601" s="66">
        <f t="shared" si="60"/>
        <v>33.178934010152282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30.950168918918923</v>
      </c>
      <c r="I602" s="66">
        <f t="shared" si="60"/>
        <v>33.160895270270274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30.933389544688026</v>
      </c>
      <c r="I603" s="66">
        <f t="shared" si="60"/>
        <v>33.142917369308599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30.916666666666668</v>
      </c>
      <c r="I604" s="66">
        <f t="shared" si="60"/>
        <v>33.125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30.900000000000002</v>
      </c>
      <c r="I605" s="66">
        <f t="shared" si="60"/>
        <v>33.107142857142861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30.883389261744963</v>
      </c>
      <c r="I606" s="66">
        <f t="shared" si="60"/>
        <v>33.089345637583889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30.866834170854268</v>
      </c>
      <c r="I607" s="66">
        <f t="shared" si="60"/>
        <v>33.071608040200999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30.850334448160535</v>
      </c>
      <c r="I608" s="66">
        <f t="shared" si="60"/>
        <v>33.053929765886288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30.8338898163606</v>
      </c>
      <c r="I609" s="66">
        <f t="shared" si="60"/>
        <v>33.036310517529216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30.817499999999999</v>
      </c>
      <c r="I610" s="66">
        <f t="shared" si="60"/>
        <v>33.018749999999997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30.794176372712144</v>
      </c>
      <c r="I611" s="66">
        <f t="shared" si="60"/>
        <v>32.993760399334441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30.77093023255814</v>
      </c>
      <c r="I612" s="66">
        <f t="shared" si="60"/>
        <v>32.968853820598007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30.747761194029849</v>
      </c>
      <c r="I613" s="66">
        <f t="shared" si="60"/>
        <v>32.944029850746269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30.724668874172181</v>
      </c>
      <c r="I614" s="66">
        <f t="shared" si="60"/>
        <v>32.919288079470192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30.701652892561984</v>
      </c>
      <c r="I615" s="66">
        <f t="shared" si="60"/>
        <v>32.894628099173552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30.678712871287129</v>
      </c>
      <c r="I616" s="66">
        <f t="shared" si="60"/>
        <v>32.870049504950494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30.655848434925868</v>
      </c>
      <c r="I617" s="66">
        <f t="shared" si="60"/>
        <v>32.845551894563428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30.633059210526312</v>
      </c>
      <c r="I618" s="66">
        <f t="shared" si="60"/>
        <v>32.821134868421048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30.610344827586207</v>
      </c>
      <c r="I619" s="66">
        <f t="shared" si="60"/>
        <v>32.796798029556655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30.587704918032788</v>
      </c>
      <c r="I620" s="66">
        <f t="shared" si="60"/>
        <v>32.772540983606561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30.565139116202946</v>
      </c>
      <c r="I621" s="66">
        <f t="shared" si="60"/>
        <v>32.74836333878887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30.54264705882353</v>
      </c>
      <c r="I622" s="66">
        <f t="shared" si="60"/>
        <v>32.724264705882355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30.520228384991846</v>
      </c>
      <c r="I623" s="66">
        <f t="shared" si="60"/>
        <v>32.700244698205552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30.497882736156356</v>
      </c>
      <c r="I624" s="66">
        <f t="shared" si="60"/>
        <v>32.676302931596098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30.475609756097565</v>
      </c>
      <c r="I625" s="66">
        <f t="shared" si="60"/>
        <v>32.652439024390247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30.453409090909091</v>
      </c>
      <c r="I626" s="66">
        <f t="shared" si="60"/>
        <v>32.628652597402599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30.43128038897893</v>
      </c>
      <c r="I627" s="66">
        <f t="shared" si="60"/>
        <v>32.604943273905995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30.409223300970876</v>
      </c>
      <c r="I628" s="66">
        <f t="shared" si="60"/>
        <v>32.581310679611654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30.387237479806142</v>
      </c>
      <c r="I629" s="66">
        <f t="shared" si="60"/>
        <v>32.55775444264944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30.365322580645159</v>
      </c>
      <c r="I630" s="66">
        <f t="shared" si="60"/>
        <v>32.534274193548384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30.34347826086956</v>
      </c>
      <c r="I631" s="66">
        <f t="shared" si="60"/>
        <v>32.510869565217384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30.321704180064305</v>
      </c>
      <c r="I632" s="66">
        <f t="shared" si="60"/>
        <v>32.487540192926041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30.299999999999994</v>
      </c>
      <c r="I633" s="66">
        <f t="shared" si="60"/>
        <v>32.464285714285708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30.27836538461538</v>
      </c>
      <c r="I634" s="66">
        <f t="shared" si="60"/>
        <v>32.441105769230766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30.256799999999998</v>
      </c>
      <c r="I635" s="66">
        <f t="shared" si="60"/>
        <v>32.417999999999999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30.235303514376991</v>
      </c>
      <c r="I636" s="66">
        <f t="shared" si="60"/>
        <v>32.394968051118205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30.213875598086123</v>
      </c>
      <c r="I637" s="66">
        <f t="shared" si="60"/>
        <v>32.372009569377987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30.192515923566877</v>
      </c>
      <c r="I638" s="66">
        <f t="shared" si="60"/>
        <v>32.349124203821653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30.171224165341812</v>
      </c>
      <c r="I639" s="66">
        <f t="shared" si="60"/>
        <v>32.326311605723369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30.149999999999995</v>
      </c>
      <c r="I640" s="66">
        <f t="shared" si="60"/>
        <v>32.303571428571423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30.128843106180664</v>
      </c>
      <c r="I641" s="66">
        <f t="shared" si="60"/>
        <v>32.280903328050712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30.107753164556961</v>
      </c>
      <c r="I642" s="66">
        <f t="shared" si="60"/>
        <v>32.258306962025316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30.086729857819904</v>
      </c>
      <c r="I643" s="66">
        <f t="shared" si="60"/>
        <v>32.235781990521325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30.065772870662457</v>
      </c>
      <c r="I644" s="66">
        <f t="shared" si="60"/>
        <v>32.213328075709775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30.044881889763779</v>
      </c>
      <c r="I645" s="66">
        <f t="shared" si="60"/>
        <v>32.190944881889763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30.024056603773584</v>
      </c>
      <c r="I646" s="66">
        <f t="shared" si="60"/>
        <v>32.168632075471699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30.003296703296698</v>
      </c>
      <c r="I647" s="66">
        <f t="shared" si="60"/>
        <v>32.146389324960751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29.982601880877741</v>
      </c>
      <c r="I648" s="66">
        <f t="shared" si="60"/>
        <v>32.124216300940439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29.961971830985913</v>
      </c>
      <c r="I649" s="66">
        <f t="shared" si="60"/>
        <v>32.102112676056336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29.94140625</v>
      </c>
      <c r="I650" s="66">
        <f t="shared" si="60"/>
        <v>32.080078125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29.920904836193447</v>
      </c>
      <c r="I651" s="66">
        <f t="shared" ref="I651:I714" si="66">$I$7*J651</f>
        <v>32.058112324492981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29.900467289719622</v>
      </c>
      <c r="I652" s="66">
        <f t="shared" si="66"/>
        <v>32.036214953271028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29.880093312597204</v>
      </c>
      <c r="I653" s="66">
        <f t="shared" si="66"/>
        <v>32.01438569206843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29.859782608695653</v>
      </c>
      <c r="I654" s="66">
        <f t="shared" si="66"/>
        <v>31.992624223602487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29.839534883720933</v>
      </c>
      <c r="I655" s="66">
        <f t="shared" si="66"/>
        <v>31.970930232558143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29.819349845201241</v>
      </c>
      <c r="I656" s="66">
        <f t="shared" si="66"/>
        <v>31.949303405572756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29.799227202472952</v>
      </c>
      <c r="I657" s="66">
        <f t="shared" si="66"/>
        <v>31.927743431221021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29.779166666666669</v>
      </c>
      <c r="I658" s="66">
        <f t="shared" si="66"/>
        <v>31.90625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29.759167950693374</v>
      </c>
      <c r="I659" s="66">
        <f t="shared" si="66"/>
        <v>31.884822804314329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29.739230769230769</v>
      </c>
      <c r="I660" s="66">
        <f t="shared" si="66"/>
        <v>31.863461538461536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29.71935483870968</v>
      </c>
      <c r="I661" s="66">
        <f t="shared" si="66"/>
        <v>31.842165898617512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29.699539877300612</v>
      </c>
      <c r="I662" s="66">
        <f t="shared" si="66"/>
        <v>31.820935582822084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29.679785604900459</v>
      </c>
      <c r="I663" s="66">
        <f t="shared" si="66"/>
        <v>31.799770290964776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29.660091743119271</v>
      </c>
      <c r="I664" s="66">
        <f t="shared" si="66"/>
        <v>31.778669724770648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29.640458015267175</v>
      </c>
      <c r="I665" s="66">
        <f t="shared" si="66"/>
        <v>31.757633587786259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29.62088414634146</v>
      </c>
      <c r="I666" s="66">
        <f t="shared" si="66"/>
        <v>31.736661585365852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29.601369863013698</v>
      </c>
      <c r="I667" s="66">
        <f t="shared" si="66"/>
        <v>31.715753424657535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29.581914893617014</v>
      </c>
      <c r="I668" s="66">
        <f t="shared" si="66"/>
        <v>31.69490881458966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29.562518968133535</v>
      </c>
      <c r="I669" s="66">
        <f t="shared" si="66"/>
        <v>31.674127465857357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29.543181818181818</v>
      </c>
      <c r="I670" s="66">
        <f t="shared" si="66"/>
        <v>31.65340909090909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29.523903177004538</v>
      </c>
      <c r="I671" s="66">
        <f t="shared" si="66"/>
        <v>31.632753403933435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29.504682779456193</v>
      </c>
      <c r="I672" s="66">
        <f t="shared" si="66"/>
        <v>31.612160120845921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29.485520361990947</v>
      </c>
      <c r="I673" s="66">
        <f t="shared" si="66"/>
        <v>31.591628959276015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29.466415662650601</v>
      </c>
      <c r="I674" s="66">
        <f t="shared" si="66"/>
        <v>31.571159638554214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29.44736842105263</v>
      </c>
      <c r="I675" s="66">
        <f t="shared" si="66"/>
        <v>31.550751879699249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29.428378378378373</v>
      </c>
      <c r="I676" s="66">
        <f t="shared" si="66"/>
        <v>31.5304054054054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29.409445277361314</v>
      </c>
      <c r="I677" s="66">
        <f t="shared" si="66"/>
        <v>31.510119940029981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29.390568862275448</v>
      </c>
      <c r="I678" s="66">
        <f t="shared" si="66"/>
        <v>31.489895209580837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29.371748878923768</v>
      </c>
      <c r="I679" s="66">
        <f t="shared" si="66"/>
        <v>31.469730941704039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29.352985074626865</v>
      </c>
      <c r="I680" s="66">
        <f t="shared" si="66"/>
        <v>31.44962686567164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29.33427719821162</v>
      </c>
      <c r="I681" s="66">
        <f t="shared" si="66"/>
        <v>31.429582712369594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29.315624999999994</v>
      </c>
      <c r="I682" s="66">
        <f t="shared" si="66"/>
        <v>31.409598214285708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29.297028231797917</v>
      </c>
      <c r="I683" s="66">
        <f t="shared" si="66"/>
        <v>31.389673105497771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29.278486646884271</v>
      </c>
      <c r="I684" s="66">
        <f t="shared" si="66"/>
        <v>31.369807121661719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29.259999999999998</v>
      </c>
      <c r="I685" s="66">
        <f t="shared" si="66"/>
        <v>31.349999999999998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29.241568047337278</v>
      </c>
      <c r="I686" s="66">
        <f t="shared" si="66"/>
        <v>31.330251479289942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29.223190546528805</v>
      </c>
      <c r="I687" s="66">
        <f t="shared" si="66"/>
        <v>31.310561299852289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29.204867256637169</v>
      </c>
      <c r="I688" s="66">
        <f t="shared" si="66"/>
        <v>31.290929203539825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29.186597938144327</v>
      </c>
      <c r="I689" s="66">
        <f t="shared" si="66"/>
        <v>31.271354933726066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29.168382352941176</v>
      </c>
      <c r="I690" s="66">
        <f t="shared" si="66"/>
        <v>31.251838235294116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29.150220264317181</v>
      </c>
      <c r="I691" s="66">
        <f t="shared" si="66"/>
        <v>31.232378854625551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29.132111436950147</v>
      </c>
      <c r="I692" s="66">
        <f t="shared" si="66"/>
        <v>31.212976539589441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29.114055636896047</v>
      </c>
      <c r="I693" s="66">
        <f t="shared" si="66"/>
        <v>31.193631039531478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29.096052631578949</v>
      </c>
      <c r="I694" s="66">
        <f t="shared" si="66"/>
        <v>31.174342105263158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29.078102189781024</v>
      </c>
      <c r="I695" s="66">
        <f t="shared" si="66"/>
        <v>31.155109489051096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29.060204081632651</v>
      </c>
      <c r="I696" s="66">
        <f t="shared" si="66"/>
        <v>31.135932944606413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29.042358078602618</v>
      </c>
      <c r="I697" s="66">
        <f t="shared" si="66"/>
        <v>31.116812227074234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29.024563953488371</v>
      </c>
      <c r="I698" s="66">
        <f t="shared" si="66"/>
        <v>31.097747093023255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29.006821480406387</v>
      </c>
      <c r="I699" s="66">
        <f t="shared" si="66"/>
        <v>31.078737300435417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28.989130434782613</v>
      </c>
      <c r="I700" s="66">
        <f t="shared" si="66"/>
        <v>31.059782608695656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28.971490593342981</v>
      </c>
      <c r="I701" s="66">
        <f t="shared" si="66"/>
        <v>31.040882778581768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28.953901734104043</v>
      </c>
      <c r="I702" s="66">
        <f t="shared" si="66"/>
        <v>31.02203757225433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28.936363636363637</v>
      </c>
      <c r="I703" s="66">
        <f t="shared" si="66"/>
        <v>31.003246753246756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28.918876080691639</v>
      </c>
      <c r="I704" s="66">
        <f t="shared" si="66"/>
        <v>30.98451008645533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28.901438848920868</v>
      </c>
      <c r="I705" s="66">
        <f t="shared" si="66"/>
        <v>30.9658273381295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28.88405172413793</v>
      </c>
      <c r="I706" s="66">
        <f t="shared" si="66"/>
        <v>30.947198275862068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28.866714490674315</v>
      </c>
      <c r="I707" s="66">
        <f t="shared" si="66"/>
        <v>30.928622668579624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28.849426934097419</v>
      </c>
      <c r="I708" s="66">
        <f t="shared" si="66"/>
        <v>30.910100286532948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28.832188841201717</v>
      </c>
      <c r="I709" s="66">
        <f t="shared" si="66"/>
        <v>30.891630901287552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28.814999999999998</v>
      </c>
      <c r="I710" s="66">
        <f t="shared" si="66"/>
        <v>30.873214285714283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28.797860199714691</v>
      </c>
      <c r="I711" s="66">
        <f t="shared" si="66"/>
        <v>30.854850213980026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28.780769230769227</v>
      </c>
      <c r="I712" s="66">
        <f t="shared" si="66"/>
        <v>30.836538461538456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28.763726884779512</v>
      </c>
      <c r="I713" s="66">
        <f t="shared" si="66"/>
        <v>30.818278805120908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28.74673295454545</v>
      </c>
      <c r="I714" s="66">
        <f t="shared" si="66"/>
        <v>30.800071022727266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28.729787234042551</v>
      </c>
      <c r="I715" s="66">
        <f t="shared" ref="I715:I778" si="72">$I$7*J715</f>
        <v>30.781914893617021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28.712889518413593</v>
      </c>
      <c r="I716" s="66">
        <f t="shared" si="72"/>
        <v>30.763810198300281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28.696039603960397</v>
      </c>
      <c r="I717" s="66">
        <f t="shared" si="72"/>
        <v>30.745756718528995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28.679237288135592</v>
      </c>
      <c r="I718" s="66">
        <f t="shared" si="72"/>
        <v>30.727754237288135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28.662482369534555</v>
      </c>
      <c r="I719" s="66">
        <f t="shared" si="72"/>
        <v>30.709802538787024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28.645774647887325</v>
      </c>
      <c r="I720" s="66">
        <f t="shared" si="72"/>
        <v>30.691901408450704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28.629113924050632</v>
      </c>
      <c r="I721" s="66">
        <f t="shared" si="72"/>
        <v>30.674050632911392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28.612500000000001</v>
      </c>
      <c r="I722" s="66">
        <f t="shared" si="72"/>
        <v>30.65625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28.595932678821878</v>
      </c>
      <c r="I723" s="66">
        <f t="shared" si="72"/>
        <v>30.638499298737727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28.579411764705878</v>
      </c>
      <c r="I724" s="66">
        <f t="shared" si="72"/>
        <v>30.620798319327726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28.562937062937063</v>
      </c>
      <c r="I725" s="66">
        <f t="shared" si="72"/>
        <v>30.603146853146853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28.546508379888266</v>
      </c>
      <c r="I726" s="66">
        <f t="shared" si="72"/>
        <v>30.585544692737429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28.530125523012554</v>
      </c>
      <c r="I727" s="66">
        <f t="shared" si="72"/>
        <v>30.567991631799167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28.513788300835657</v>
      </c>
      <c r="I728" s="66">
        <f t="shared" si="72"/>
        <v>30.55048746518106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28.497496522948538</v>
      </c>
      <c r="I729" s="66">
        <f t="shared" si="72"/>
        <v>30.533031988873432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28.481249999999999</v>
      </c>
      <c r="I730" s="66">
        <f t="shared" si="72"/>
        <v>30.515625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28.465048543689321</v>
      </c>
      <c r="I731" s="66">
        <f t="shared" si="72"/>
        <v>30.498266296809987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28.448891966759003</v>
      </c>
      <c r="I732" s="66">
        <f t="shared" si="72"/>
        <v>30.480955678670362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28.432780082987552</v>
      </c>
      <c r="I733" s="66">
        <f t="shared" si="72"/>
        <v>30.463692946058092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28.416712707182324</v>
      </c>
      <c r="I734" s="66">
        <f t="shared" si="72"/>
        <v>30.446477900552487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28.400689655172414</v>
      </c>
      <c r="I735" s="66">
        <f t="shared" si="72"/>
        <v>30.429310344827588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28.384710743801655</v>
      </c>
      <c r="I736" s="66">
        <f t="shared" si="72"/>
        <v>30.412190082644628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28.368775790921596</v>
      </c>
      <c r="I737" s="66">
        <f t="shared" si="72"/>
        <v>30.395116918844568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28.352884615384617</v>
      </c>
      <c r="I738" s="66">
        <f t="shared" si="72"/>
        <v>30.378090659340661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28.337037037037039</v>
      </c>
      <c r="I739" s="66">
        <f t="shared" si="72"/>
        <v>30.361111111111111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28.32123287671233</v>
      </c>
      <c r="I740" s="66">
        <f t="shared" si="72"/>
        <v>30.344178082191782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28.305471956224348</v>
      </c>
      <c r="I741" s="66">
        <f t="shared" si="72"/>
        <v>30.327291381668946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28.289754098360657</v>
      </c>
      <c r="I742" s="66">
        <f t="shared" si="72"/>
        <v>30.310450819672134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28.274079126875847</v>
      </c>
      <c r="I743" s="66">
        <f t="shared" si="72"/>
        <v>30.293656207366979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28.258446866485009</v>
      </c>
      <c r="I744" s="66">
        <f t="shared" si="72"/>
        <v>30.276907356948225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28.24285714285714</v>
      </c>
      <c r="I745" s="66">
        <f t="shared" si="72"/>
        <v>30.260204081632651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28.227309782608696</v>
      </c>
      <c r="I746" s="66">
        <f t="shared" si="72"/>
        <v>30.243546195652172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28.211804613297147</v>
      </c>
      <c r="I747" s="66">
        <f t="shared" si="72"/>
        <v>30.226933514246944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28.19634146341463</v>
      </c>
      <c r="I748" s="66">
        <f t="shared" si="72"/>
        <v>30.210365853658534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28.180920162381597</v>
      </c>
      <c r="I749" s="66">
        <f t="shared" si="72"/>
        <v>30.193843031123137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28.16554054054054</v>
      </c>
      <c r="I750" s="66">
        <f t="shared" si="72"/>
        <v>30.177364864864867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28.150202429149797</v>
      </c>
      <c r="I751" s="66">
        <f t="shared" si="72"/>
        <v>30.160931174089068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28.134905660377356</v>
      </c>
      <c r="I752" s="66">
        <f t="shared" si="72"/>
        <v>30.144541778975739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28.119650067294749</v>
      </c>
      <c r="I753" s="66">
        <f t="shared" si="72"/>
        <v>30.128196500672946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28.104435483870965</v>
      </c>
      <c r="I754" s="66">
        <f t="shared" si="72"/>
        <v>30.11189516129032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28.089261744966439</v>
      </c>
      <c r="I755" s="66">
        <f t="shared" si="72"/>
        <v>30.095637583892614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28.074128686327079</v>
      </c>
      <c r="I756" s="66">
        <f t="shared" si="72"/>
        <v>30.079423592493299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28.059036144578311</v>
      </c>
      <c r="I757" s="66">
        <f t="shared" si="72"/>
        <v>30.06325301204819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28.04398395721925</v>
      </c>
      <c r="I758" s="66">
        <f t="shared" si="72"/>
        <v>30.047125668449198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28.028971962616819</v>
      </c>
      <c r="I759" s="66">
        <f t="shared" si="72"/>
        <v>30.03104138851802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28.014000000000003</v>
      </c>
      <c r="I760" s="66">
        <f t="shared" si="72"/>
        <v>30.015000000000001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27.999067909454059</v>
      </c>
      <c r="I761" s="66">
        <f t="shared" si="72"/>
        <v>29.99900133155792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27.984175531914893</v>
      </c>
      <c r="I762" s="66">
        <f t="shared" si="72"/>
        <v>29.983045212765958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27.969322709163347</v>
      </c>
      <c r="I763" s="66">
        <f t="shared" si="72"/>
        <v>29.967131474103585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27.954509283819629</v>
      </c>
      <c r="I764" s="66">
        <f t="shared" si="72"/>
        <v>29.951259946949602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27.939735099337746</v>
      </c>
      <c r="I765" s="66">
        <f t="shared" si="72"/>
        <v>29.935430463576157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27.925000000000004</v>
      </c>
      <c r="I766" s="66">
        <f t="shared" si="72"/>
        <v>29.919642857142861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27.910303830911491</v>
      </c>
      <c r="I767" s="66">
        <f t="shared" si="72"/>
        <v>29.903896961690883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27.895646437994724</v>
      </c>
      <c r="I768" s="66">
        <f t="shared" si="72"/>
        <v>29.888192612137203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27.881027667984188</v>
      </c>
      <c r="I769" s="66">
        <f t="shared" si="72"/>
        <v>29.872529644268774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27.866447368421056</v>
      </c>
      <c r="I770" s="66">
        <f t="shared" si="72"/>
        <v>29.856907894736846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27.851905387647832</v>
      </c>
      <c r="I771" s="66">
        <f t="shared" si="72"/>
        <v>29.84132720105125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27.837401574803152</v>
      </c>
      <c r="I772" s="66">
        <f t="shared" si="72"/>
        <v>29.825787401574807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27.822935779816515</v>
      </c>
      <c r="I773" s="66">
        <f t="shared" si="72"/>
        <v>29.810288335517694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27.808507853403142</v>
      </c>
      <c r="I774" s="66">
        <f t="shared" si="72"/>
        <v>29.794829842931939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27.794117647058822</v>
      </c>
      <c r="I775" s="66">
        <f t="shared" si="72"/>
        <v>29.77941176470588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27.779765013054835</v>
      </c>
      <c r="I776" s="66">
        <f t="shared" si="72"/>
        <v>29.764033942558751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27.765449804432858</v>
      </c>
      <c r="I777" s="66">
        <f t="shared" si="72"/>
        <v>29.748696219035203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27.751171875000001</v>
      </c>
      <c r="I778" s="66">
        <f t="shared" si="72"/>
        <v>29.7333984375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27.736931079323799</v>
      </c>
      <c r="I779" s="66">
        <f t="shared" ref="I779:I842" si="78">$I$7*J779</f>
        <v>29.718140442132643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27.722727272727266</v>
      </c>
      <c r="I780" s="66">
        <f t="shared" si="78"/>
        <v>29.702922077922072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27.70856031128405</v>
      </c>
      <c r="I781" s="66">
        <f t="shared" si="78"/>
        <v>29.687743190661482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27.69443005181347</v>
      </c>
      <c r="I782" s="66">
        <f t="shared" si="78"/>
        <v>29.672603626943001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27.680336351875805</v>
      </c>
      <c r="I783" s="66">
        <f t="shared" si="78"/>
        <v>29.657503234152649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27.666279069767437</v>
      </c>
      <c r="I784" s="66">
        <f t="shared" si="78"/>
        <v>29.642441860465112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27.652258064516133</v>
      </c>
      <c r="I785" s="66">
        <f t="shared" si="78"/>
        <v>29.627419354838711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27.638273195876288</v>
      </c>
      <c r="I786" s="66">
        <f t="shared" si="78"/>
        <v>29.612435567010309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27.624324324324323</v>
      </c>
      <c r="I787" s="66">
        <f t="shared" si="78"/>
        <v>29.597490347490346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27.610411311053983</v>
      </c>
      <c r="I788" s="66">
        <f t="shared" si="78"/>
        <v>29.582583547557839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27.596534017971756</v>
      </c>
      <c r="I789" s="66">
        <f t="shared" si="78"/>
        <v>29.567715019255452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27.582692307692309</v>
      </c>
      <c r="I790" s="66">
        <f t="shared" si="78"/>
        <v>29.552884615384617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27.568886043533929</v>
      </c>
      <c r="I791" s="66">
        <f t="shared" si="78"/>
        <v>29.538092189500638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27.555115089514064</v>
      </c>
      <c r="I792" s="66">
        <f t="shared" si="78"/>
        <v>29.523337595907925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27.541379310344826</v>
      </c>
      <c r="I793" s="66">
        <f t="shared" si="78"/>
        <v>29.508620689655171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27.527678571428567</v>
      </c>
      <c r="I794" s="66">
        <f t="shared" si="78"/>
        <v>29.493941326530607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27.514012738853506</v>
      </c>
      <c r="I795" s="66">
        <f t="shared" si="78"/>
        <v>29.479299363057326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27.50038167938931</v>
      </c>
      <c r="I796" s="66">
        <f t="shared" si="78"/>
        <v>29.464694656488547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27.486785260482844</v>
      </c>
      <c r="I797" s="66">
        <f t="shared" si="78"/>
        <v>29.450127064803048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27.473223350253807</v>
      </c>
      <c r="I798" s="66">
        <f t="shared" si="78"/>
        <v>29.435596446700508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27.459695817490498</v>
      </c>
      <c r="I799" s="66">
        <f t="shared" si="78"/>
        <v>29.421102661596962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27.446202531645572</v>
      </c>
      <c r="I800" s="66">
        <f t="shared" si="78"/>
        <v>29.406645569620256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27.432743362831857</v>
      </c>
      <c r="I801" s="66">
        <f t="shared" si="78"/>
        <v>29.392225031605562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27.419318181818181</v>
      </c>
      <c r="I802" s="66">
        <f t="shared" si="78"/>
        <v>29.37784090909091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27.405926860025218</v>
      </c>
      <c r="I803" s="66">
        <f t="shared" si="78"/>
        <v>29.363493064312735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27.39256926952141</v>
      </c>
      <c r="I804" s="66">
        <f t="shared" si="78"/>
        <v>29.349181360201513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27.379245283018868</v>
      </c>
      <c r="I805" s="66">
        <f t="shared" si="78"/>
        <v>29.334905660377359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27.365954773869348</v>
      </c>
      <c r="I806" s="66">
        <f t="shared" si="78"/>
        <v>29.320665829145728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27.352697616060226</v>
      </c>
      <c r="I807" s="66">
        <f t="shared" si="78"/>
        <v>29.306461731493098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27.339473684210525</v>
      </c>
      <c r="I808" s="66">
        <f t="shared" si="78"/>
        <v>29.292293233082706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27.326282853566962</v>
      </c>
      <c r="I809" s="66">
        <f t="shared" si="78"/>
        <v>29.278160200250316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27.313124999999999</v>
      </c>
      <c r="I810" s="66">
        <f t="shared" si="78"/>
        <v>29.264062499999998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27.3</v>
      </c>
      <c r="I811" s="66">
        <f t="shared" si="78"/>
        <v>29.25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27.286907730673317</v>
      </c>
      <c r="I812" s="66">
        <f t="shared" si="78"/>
        <v>29.235972568578553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27.273848069738481</v>
      </c>
      <c r="I813" s="66">
        <f t="shared" si="78"/>
        <v>29.221980074719802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27.260820895522389</v>
      </c>
      <c r="I814" s="66">
        <f t="shared" si="78"/>
        <v>29.208022388059703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27.247826086956522</v>
      </c>
      <c r="I815" s="66">
        <f t="shared" si="78"/>
        <v>29.194099378881987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27.234863523573203</v>
      </c>
      <c r="I816" s="66">
        <f t="shared" si="78"/>
        <v>29.180210918114145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27.221933085501853</v>
      </c>
      <c r="I817" s="66">
        <f t="shared" si="78"/>
        <v>29.166356877323413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27.209034653465345</v>
      </c>
      <c r="I818" s="66">
        <f t="shared" si="78"/>
        <v>29.152537128712872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27.196168108776263</v>
      </c>
      <c r="I819" s="66">
        <f t="shared" si="78"/>
        <v>29.138751545117426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27.183333333333334</v>
      </c>
      <c r="I820" s="66">
        <f t="shared" si="78"/>
        <v>29.125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27.170530209617755</v>
      </c>
      <c r="I821" s="66">
        <f t="shared" si="78"/>
        <v>29.111282367447593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27.157758620689652</v>
      </c>
      <c r="I822" s="66">
        <f t="shared" si="78"/>
        <v>29.097598522167484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27.145018450184502</v>
      </c>
      <c r="I823" s="66">
        <f t="shared" si="78"/>
        <v>29.083948339483392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27.132309582309585</v>
      </c>
      <c r="I824" s="66">
        <f t="shared" si="78"/>
        <v>29.070331695331696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27.119631901840489</v>
      </c>
      <c r="I825" s="66">
        <f t="shared" si="78"/>
        <v>29.056748466257666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27.106985294117646</v>
      </c>
      <c r="I826" s="66">
        <f t="shared" si="78"/>
        <v>29.043198529411764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27.094369645042839</v>
      </c>
      <c r="I827" s="66">
        <f t="shared" si="78"/>
        <v>29.029681762545898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27.081784841075795</v>
      </c>
      <c r="I828" s="66">
        <f t="shared" si="78"/>
        <v>29.01619804400978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27.069230769230767</v>
      </c>
      <c r="I829" s="66">
        <f t="shared" si="78"/>
        <v>29.002747252747248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27.056707317073169</v>
      </c>
      <c r="I830" s="66">
        <f t="shared" si="78"/>
        <v>28.989329268292682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27.044214372716198</v>
      </c>
      <c r="I831" s="66">
        <f t="shared" si="78"/>
        <v>28.975943970767357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27.031751824817515</v>
      </c>
      <c r="I832" s="66">
        <f t="shared" si="78"/>
        <v>28.962591240875909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27.019319562575941</v>
      </c>
      <c r="I833" s="66">
        <f t="shared" si="78"/>
        <v>28.949270959902794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27.006917475728155</v>
      </c>
      <c r="I834" s="66">
        <f t="shared" si="78"/>
        <v>28.935983009708739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26.994545454545452</v>
      </c>
      <c r="I835" s="66">
        <f t="shared" si="78"/>
        <v>28.922727272727272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26.982203389830509</v>
      </c>
      <c r="I836" s="66">
        <f t="shared" si="78"/>
        <v>28.909503631961261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26.969891172914149</v>
      </c>
      <c r="I837" s="66">
        <f t="shared" si="78"/>
        <v>28.896311970979443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26.957608695652176</v>
      </c>
      <c r="I838" s="66">
        <f t="shared" si="78"/>
        <v>28.883152173913047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26.945355850422192</v>
      </c>
      <c r="I839" s="66">
        <f t="shared" si="78"/>
        <v>28.87002412545235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26.933132530120481</v>
      </c>
      <c r="I840" s="66">
        <f t="shared" si="78"/>
        <v>28.856927710843372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26.920938628158844</v>
      </c>
      <c r="I841" s="66">
        <f t="shared" si="78"/>
        <v>28.843862815884478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26.908774038461537</v>
      </c>
      <c r="I842" s="66">
        <f t="shared" si="78"/>
        <v>28.830829326923077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26.896638655462187</v>
      </c>
      <c r="I843" s="66">
        <f t="shared" ref="I843:I906" si="84">$I$7*J843</f>
        <v>28.817827130852343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26.884532374100718</v>
      </c>
      <c r="I844" s="66">
        <f t="shared" si="84"/>
        <v>28.804856115107913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26.872455089820363</v>
      </c>
      <c r="I845" s="66">
        <f t="shared" si="84"/>
        <v>28.791916167664674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26.860406698564596</v>
      </c>
      <c r="I846" s="66">
        <f t="shared" si="84"/>
        <v>28.779007177033495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26.848387096774196</v>
      </c>
      <c r="I847" s="66">
        <f t="shared" si="84"/>
        <v>28.766129032258068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26.836396181384242</v>
      </c>
      <c r="I848" s="66">
        <f t="shared" si="84"/>
        <v>28.75328162291169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26.824433849821215</v>
      </c>
      <c r="I849" s="66">
        <f t="shared" si="84"/>
        <v>28.740464839094159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26.812499999999996</v>
      </c>
      <c r="I850" s="66">
        <f t="shared" si="84"/>
        <v>28.727678571428569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26.80059453032105</v>
      </c>
      <c r="I851" s="66">
        <f t="shared" si="84"/>
        <v>28.714922711058268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26.78871733966746</v>
      </c>
      <c r="I852" s="66">
        <f t="shared" si="84"/>
        <v>28.702197149643709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26.776868327402141</v>
      </c>
      <c r="I853" s="66">
        <f t="shared" si="84"/>
        <v>28.689501779359436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26.765047393364927</v>
      </c>
      <c r="I854" s="66">
        <f t="shared" si="84"/>
        <v>28.676836492890992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26.753254437869824</v>
      </c>
      <c r="I855" s="66">
        <f t="shared" si="84"/>
        <v>28.664201183431953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26.741489361702126</v>
      </c>
      <c r="I856" s="66">
        <f t="shared" si="84"/>
        <v>28.651595744680851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26.729752066115701</v>
      </c>
      <c r="I857" s="66">
        <f t="shared" si="84"/>
        <v>28.639020070838253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26.718042452830186</v>
      </c>
      <c r="I858" s="66">
        <f t="shared" si="84"/>
        <v>28.626474056603772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26.706360424028265</v>
      </c>
      <c r="I859" s="66">
        <f t="shared" si="84"/>
        <v>28.61395759717314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26.694705882352938</v>
      </c>
      <c r="I860" s="66">
        <f t="shared" si="84"/>
        <v>28.601470588235291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26.683078730904818</v>
      </c>
      <c r="I861" s="66">
        <f t="shared" si="84"/>
        <v>28.589012925969445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26.671478873239437</v>
      </c>
      <c r="I862" s="66">
        <f t="shared" si="84"/>
        <v>28.576584507042256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26.659906213364593</v>
      </c>
      <c r="I863" s="66">
        <f t="shared" si="84"/>
        <v>28.564185228604924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26.648360655737704</v>
      </c>
      <c r="I864" s="66">
        <f t="shared" si="84"/>
        <v>28.551814988290396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26.636842105263156</v>
      </c>
      <c r="I865" s="66">
        <f t="shared" si="84"/>
        <v>28.539473684210524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26.625350467289717</v>
      </c>
      <c r="I866" s="66">
        <f t="shared" si="84"/>
        <v>28.527161214953267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26.613885647607933</v>
      </c>
      <c r="I867" s="66">
        <f t="shared" si="84"/>
        <v>28.514877479579926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26.602447552447551</v>
      </c>
      <c r="I868" s="66">
        <f t="shared" si="84"/>
        <v>28.502622377622377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26.591036088474969</v>
      </c>
      <c r="I869" s="66">
        <f t="shared" si="84"/>
        <v>28.490395809080326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26.579651162790697</v>
      </c>
      <c r="I870" s="66">
        <f t="shared" si="84"/>
        <v>28.478197674418603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26.568292682926828</v>
      </c>
      <c r="I871" s="66">
        <f t="shared" si="84"/>
        <v>28.466027874564457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26.556960556844544</v>
      </c>
      <c r="I872" s="66">
        <f t="shared" si="84"/>
        <v>28.453886310904871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26.545654692931631</v>
      </c>
      <c r="I873" s="66">
        <f t="shared" si="84"/>
        <v>28.441772885283889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26.534374999999997</v>
      </c>
      <c r="I874" s="66">
        <f t="shared" si="84"/>
        <v>28.429687499999996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26.52312138728324</v>
      </c>
      <c r="I875" s="66">
        <f t="shared" si="84"/>
        <v>28.417630057803471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26.511893764434177</v>
      </c>
      <c r="I876" s="66">
        <f t="shared" si="84"/>
        <v>28.405600461893762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26.500692041522491</v>
      </c>
      <c r="I877" s="66">
        <f t="shared" si="84"/>
        <v>28.393598615916954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26.48951612903226</v>
      </c>
      <c r="I878" s="66">
        <f t="shared" si="84"/>
        <v>28.381624423963135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26.478365937859607</v>
      </c>
      <c r="I879" s="66">
        <f t="shared" si="84"/>
        <v>28.369677790563863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26.467241379310348</v>
      </c>
      <c r="I880" s="66">
        <f t="shared" si="84"/>
        <v>28.357758620689658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26.456142365097591</v>
      </c>
      <c r="I881" s="66">
        <f t="shared" si="84"/>
        <v>28.345866819747418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26.44506880733945</v>
      </c>
      <c r="I882" s="66">
        <f t="shared" si="84"/>
        <v>28.334002293577981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26.434020618556701</v>
      </c>
      <c r="I883" s="66">
        <f t="shared" si="84"/>
        <v>28.322164948453608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26.42299771167048</v>
      </c>
      <c r="I884" s="66">
        <f t="shared" si="84"/>
        <v>28.310354691075514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26.411999999999995</v>
      </c>
      <c r="I885" s="66">
        <f t="shared" si="84"/>
        <v>28.298571428571424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26.401027397260279</v>
      </c>
      <c r="I886" s="66">
        <f t="shared" si="84"/>
        <v>28.286815068493155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26.390079817559858</v>
      </c>
      <c r="I887" s="66">
        <f t="shared" si="84"/>
        <v>28.275085518814134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26.379157175398632</v>
      </c>
      <c r="I888" s="66">
        <f t="shared" si="84"/>
        <v>28.263382687927106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26.368259385665525</v>
      </c>
      <c r="I889" s="66">
        <f t="shared" si="84"/>
        <v>28.251706484641634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26.357386363636365</v>
      </c>
      <c r="I890" s="66">
        <f t="shared" si="84"/>
        <v>28.24005681818182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26.346538024971625</v>
      </c>
      <c r="I891" s="66">
        <f t="shared" si="84"/>
        <v>28.228433598183884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26.335714285714285</v>
      </c>
      <c r="I892" s="66">
        <f t="shared" si="84"/>
        <v>28.216836734693878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26.324915062287655</v>
      </c>
      <c r="I893" s="66">
        <f t="shared" si="84"/>
        <v>28.205266138165346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26.314140271493212</v>
      </c>
      <c r="I894" s="66">
        <f t="shared" si="84"/>
        <v>28.193721719457013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26.303389830508472</v>
      </c>
      <c r="I895" s="66">
        <f t="shared" si="84"/>
        <v>28.182203389830505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26.292663656884876</v>
      </c>
      <c r="I896" s="66">
        <f t="shared" si="84"/>
        <v>28.170711060948083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26.281961668545655</v>
      </c>
      <c r="I897" s="66">
        <f t="shared" si="84"/>
        <v>28.159244644870345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26.271283783783783</v>
      </c>
      <c r="I898" s="66">
        <f t="shared" si="84"/>
        <v>28.147804054054053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26.260629921259842</v>
      </c>
      <c r="I899" s="66">
        <f t="shared" si="84"/>
        <v>28.136389201349832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26.25</v>
      </c>
      <c r="I900" s="66">
        <f t="shared" si="84"/>
        <v>28.125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26.239393939393938</v>
      </c>
      <c r="I901" s="66">
        <f t="shared" si="84"/>
        <v>28.113636363636363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26.228811659192825</v>
      </c>
      <c r="I902" s="66">
        <f t="shared" si="84"/>
        <v>28.102298206278025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26.218253079507278</v>
      </c>
      <c r="I903" s="66">
        <f t="shared" si="84"/>
        <v>28.090985442329227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26.207718120805367</v>
      </c>
      <c r="I904" s="66">
        <f t="shared" si="84"/>
        <v>28.07969798657718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26.197206703910613</v>
      </c>
      <c r="I905" s="66">
        <f t="shared" si="84"/>
        <v>28.068435754189942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26.186718749999997</v>
      </c>
      <c r="I906" s="66">
        <f t="shared" si="84"/>
        <v>28.057198660714285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26.176254180602005</v>
      </c>
      <c r="I907" s="66">
        <f t="shared" ref="I907:I970" si="90">$I$7*J907</f>
        <v>28.045986622073574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26.165812917594653</v>
      </c>
      <c r="I908" s="66">
        <f t="shared" si="90"/>
        <v>28.034799554565698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26.155394883203559</v>
      </c>
      <c r="I909" s="66">
        <f t="shared" si="90"/>
        <v>28.023637374860957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26.145000000000003</v>
      </c>
      <c r="I910" s="66">
        <f t="shared" si="90"/>
        <v>28.012500000000003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26.134628190899001</v>
      </c>
      <c r="I911" s="66">
        <f t="shared" si="90"/>
        <v>28.001387347391788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26.124279379157429</v>
      </c>
      <c r="I912" s="66">
        <f t="shared" si="90"/>
        <v>27.990299334811532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26.113953488372093</v>
      </c>
      <c r="I913" s="66">
        <f t="shared" si="90"/>
        <v>27.979235880398672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26.103650442477875</v>
      </c>
      <c r="I914" s="66">
        <f t="shared" si="90"/>
        <v>27.968196902654867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26.09337016574586</v>
      </c>
      <c r="I915" s="66">
        <f t="shared" si="90"/>
        <v>27.957182320441991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26.083112582781457</v>
      </c>
      <c r="I916" s="66">
        <f t="shared" si="90"/>
        <v>27.94619205298013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26.0728776185226</v>
      </c>
      <c r="I917" s="66">
        <f t="shared" si="90"/>
        <v>27.935226019845643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26.062665198237887</v>
      </c>
      <c r="I918" s="66">
        <f t="shared" si="90"/>
        <v>27.924284140969167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26.052475247524754</v>
      </c>
      <c r="I919" s="66">
        <f t="shared" si="90"/>
        <v>27.913366336633665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26.042307692307695</v>
      </c>
      <c r="I920" s="66">
        <f t="shared" si="90"/>
        <v>27.902472527472529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26.032162458836446</v>
      </c>
      <c r="I921" s="66">
        <f t="shared" si="90"/>
        <v>27.89160263446762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26.022039473684213</v>
      </c>
      <c r="I922" s="66">
        <f t="shared" si="90"/>
        <v>27.88075657894737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26.011938663745891</v>
      </c>
      <c r="I923" s="66">
        <f t="shared" si="90"/>
        <v>27.869934282584882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26.00185995623632</v>
      </c>
      <c r="I924" s="66">
        <f t="shared" si="90"/>
        <v>27.859135667396057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25.991803278688522</v>
      </c>
      <c r="I925" s="66">
        <f t="shared" si="90"/>
        <v>27.848360655737704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25.981768558951963</v>
      </c>
      <c r="I926" s="66">
        <f t="shared" si="90"/>
        <v>27.837609170305676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25.971755725190839</v>
      </c>
      <c r="I927" s="66">
        <f t="shared" si="90"/>
        <v>27.826881134133043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25.961764705882349</v>
      </c>
      <c r="I928" s="66">
        <f t="shared" si="90"/>
        <v>27.816176470588232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25.951795429815022</v>
      </c>
      <c r="I929" s="66">
        <f t="shared" si="90"/>
        <v>27.805495103373236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25.94184782608696</v>
      </c>
      <c r="I930" s="66">
        <f t="shared" si="90"/>
        <v>27.794836956521742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25.931921824104236</v>
      </c>
      <c r="I931" s="66">
        <f t="shared" si="90"/>
        <v>27.784201954397396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25.922017353579172</v>
      </c>
      <c r="I932" s="66">
        <f t="shared" si="90"/>
        <v>27.77359002169197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25.912134344528713</v>
      </c>
      <c r="I933" s="66">
        <f t="shared" si="90"/>
        <v>27.763001083423621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25.902272727272724</v>
      </c>
      <c r="I934" s="66">
        <f t="shared" si="90"/>
        <v>27.752435064935064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25.892432432432432</v>
      </c>
      <c r="I935" s="66">
        <f t="shared" si="90"/>
        <v>27.741891891891893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25.882613390928721</v>
      </c>
      <c r="I936" s="66">
        <f t="shared" si="90"/>
        <v>27.731371490280775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25.872815533980578</v>
      </c>
      <c r="I937" s="66">
        <f t="shared" si="90"/>
        <v>27.720873786407765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25.863038793103446</v>
      </c>
      <c r="I938" s="66">
        <f t="shared" si="90"/>
        <v>27.710398706896548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25.853283100107639</v>
      </c>
      <c r="I939" s="66">
        <f t="shared" si="90"/>
        <v>27.699946178686758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25.843548387096771</v>
      </c>
      <c r="I940" s="66">
        <f t="shared" si="90"/>
        <v>27.689516129032256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25.83383458646616</v>
      </c>
      <c r="I941" s="66">
        <f t="shared" si="90"/>
        <v>27.679108485499459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25.824141630901288</v>
      </c>
      <c r="I942" s="66">
        <f t="shared" si="90"/>
        <v>27.668723175965663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25.814469453376208</v>
      </c>
      <c r="I943" s="66">
        <f t="shared" si="90"/>
        <v>27.658360128617364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25.804817987152031</v>
      </c>
      <c r="I944" s="66">
        <f t="shared" si="90"/>
        <v>27.648019271948606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25.795187165775399</v>
      </c>
      <c r="I945" s="66">
        <f t="shared" si="90"/>
        <v>27.637700534759357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25.785576923076924</v>
      </c>
      <c r="I946" s="66">
        <f t="shared" si="90"/>
        <v>27.627403846153847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25.775987193169687</v>
      </c>
      <c r="I947" s="66">
        <f t="shared" si="90"/>
        <v>27.617129135538953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25.76641791044776</v>
      </c>
      <c r="I948" s="66">
        <f t="shared" si="90"/>
        <v>27.606876332622601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25.756869009584662</v>
      </c>
      <c r="I949" s="66">
        <f t="shared" si="90"/>
        <v>27.596645367412137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25.747340425531913</v>
      </c>
      <c r="I950" s="67">
        <f t="shared" si="90"/>
        <v>27.586436170212764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25.737832093517532</v>
      </c>
      <c r="I951" s="67">
        <f t="shared" si="90"/>
        <v>27.576248671625926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25.728343949044589</v>
      </c>
      <c r="I952" s="67">
        <f t="shared" si="90"/>
        <v>27.566082802547772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25.718875927889712</v>
      </c>
      <c r="I953" s="67">
        <f t="shared" si="90"/>
        <v>27.555938494167549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25.709427966101696</v>
      </c>
      <c r="I954" s="67">
        <f t="shared" si="90"/>
        <v>27.545815677966104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25.699999999999996</v>
      </c>
      <c r="I955" s="67">
        <f t="shared" si="90"/>
        <v>27.535714285714281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25.690591966173361</v>
      </c>
      <c r="I956" s="67">
        <f t="shared" si="90"/>
        <v>27.525634249471459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25.681203801478354</v>
      </c>
      <c r="I957" s="67">
        <f t="shared" si="90"/>
        <v>27.51557550158395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25.671835443037978</v>
      </c>
      <c r="I958" s="67">
        <f t="shared" si="90"/>
        <v>27.505537974683545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25.662486828240255</v>
      </c>
      <c r="I959" s="67">
        <f t="shared" si="90"/>
        <v>27.495521601685986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25.653157894736843</v>
      </c>
      <c r="I960" s="67">
        <f t="shared" si="90"/>
        <v>27.485526315789475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25.643848580441642</v>
      </c>
      <c r="I961" s="67">
        <f t="shared" si="90"/>
        <v>27.475552050473187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25.634558823529414</v>
      </c>
      <c r="I962" s="67">
        <f t="shared" si="90"/>
        <v>27.4655987394958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25.625288562434417</v>
      </c>
      <c r="I963" s="67">
        <f t="shared" si="90"/>
        <v>27.455666316894018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25.616037735849055</v>
      </c>
      <c r="I964" s="67">
        <f t="shared" si="90"/>
        <v>27.445754716981131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25.606806282722509</v>
      </c>
      <c r="I965" s="67">
        <f t="shared" si="90"/>
        <v>27.435863874345543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25.597594142259414</v>
      </c>
      <c r="I966" s="67">
        <f t="shared" si="90"/>
        <v>27.425993723849373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25.588401253918491</v>
      </c>
      <c r="I967" s="67">
        <f t="shared" si="90"/>
        <v>27.416144200626956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25.579227557411276</v>
      </c>
      <c r="I968" s="67">
        <f t="shared" si="90"/>
        <v>27.406315240083508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25.570072992700727</v>
      </c>
      <c r="I969" s="67">
        <f t="shared" si="90"/>
        <v>27.396506777893634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25.560937500000001</v>
      </c>
      <c r="I970" s="67">
        <f t="shared" si="90"/>
        <v>27.386718750000004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25.551821019771072</v>
      </c>
      <c r="I971" s="67">
        <f t="shared" ref="I971:I1034" si="96">$I$7*J971</f>
        <v>27.376951092611861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25.542723492723493</v>
      </c>
      <c r="I972" s="67">
        <f t="shared" si="96"/>
        <v>27.367203742203742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25.533644859813084</v>
      </c>
      <c r="I973" s="67">
        <f t="shared" si="96"/>
        <v>27.357476635514018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25.524585062240661</v>
      </c>
      <c r="I974" s="67">
        <f t="shared" si="96"/>
        <v>27.347769709543567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25.515544041450774</v>
      </c>
      <c r="I975" s="67">
        <f t="shared" si="96"/>
        <v>27.338082901554401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25.506521739130431</v>
      </c>
      <c r="I976" s="67">
        <f t="shared" si="96"/>
        <v>27.328416149068321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25.497518097207859</v>
      </c>
      <c r="I977" s="67">
        <f t="shared" si="96"/>
        <v>27.318769389865562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25.488533057851235</v>
      </c>
      <c r="I978" s="67">
        <f t="shared" si="96"/>
        <v>27.309142561983467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25.47956656346749</v>
      </c>
      <c r="I979" s="67">
        <f t="shared" si="96"/>
        <v>27.299535603715167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25.47061855670103</v>
      </c>
      <c r="I980" s="67">
        <f t="shared" si="96"/>
        <v>27.289948453608247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25.461688980432541</v>
      </c>
      <c r="I981" s="67">
        <f t="shared" si="96"/>
        <v>27.280381050463436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25.452777777777776</v>
      </c>
      <c r="I982" s="67">
        <f t="shared" si="96"/>
        <v>27.270833333333332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25.443884892086331</v>
      </c>
      <c r="I983" s="67">
        <f t="shared" si="96"/>
        <v>27.261305241521068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25.435010266940452</v>
      </c>
      <c r="I984" s="67">
        <f t="shared" si="96"/>
        <v>27.251796714579054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25.426153846153841</v>
      </c>
      <c r="I985" s="67">
        <f t="shared" si="96"/>
        <v>27.242307692307687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25.417315573770491</v>
      </c>
      <c r="I986" s="67">
        <f t="shared" si="96"/>
        <v>27.232838114754099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25.408495394063461</v>
      </c>
      <c r="I987" s="67">
        <f t="shared" si="96"/>
        <v>27.223387922210851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25.399693251533744</v>
      </c>
      <c r="I988" s="67">
        <f t="shared" si="96"/>
        <v>27.213957055214724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25.390909090909091</v>
      </c>
      <c r="I989" s="67">
        <f t="shared" si="96"/>
        <v>27.204545454545453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25.382142857142856</v>
      </c>
      <c r="I990" s="67">
        <f t="shared" si="96"/>
        <v>27.195153061224488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25.373394495412843</v>
      </c>
      <c r="I991" s="67">
        <f t="shared" si="96"/>
        <v>27.185779816513758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25.364663951120161</v>
      </c>
      <c r="I992" s="67">
        <f t="shared" si="96"/>
        <v>27.176425661914458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25.355951169888097</v>
      </c>
      <c r="I993" s="67">
        <f t="shared" si="96"/>
        <v>27.16709053916582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25.347256097560976</v>
      </c>
      <c r="I994" s="67">
        <f t="shared" si="96"/>
        <v>27.157774390243901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25.338578680203046</v>
      </c>
      <c r="I995" s="67">
        <f t="shared" si="96"/>
        <v>27.148477157360407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25.329918864097358</v>
      </c>
      <c r="I996" s="67">
        <f t="shared" si="96"/>
        <v>27.139198782961458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25.321276595744685</v>
      </c>
      <c r="I997" s="67">
        <f t="shared" si="96"/>
        <v>27.129939209726448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25.312651821862346</v>
      </c>
      <c r="I998" s="67">
        <f t="shared" si="96"/>
        <v>27.120698380566797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25.304044489383216</v>
      </c>
      <c r="I999" s="67">
        <f t="shared" si="96"/>
        <v>27.111476238624874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25.295454545454547</v>
      </c>
      <c r="I1000" s="67">
        <f t="shared" si="96"/>
        <v>27.102272727272727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25.286881937436934</v>
      </c>
      <c r="I1001" s="67">
        <f t="shared" si="96"/>
        <v>27.093087790110999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25.278326612903225</v>
      </c>
      <c r="I1002" s="67">
        <f t="shared" si="96"/>
        <v>27.08392137096774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25.269788519637462</v>
      </c>
      <c r="I1003" s="67">
        <f t="shared" si="96"/>
        <v>27.07477341389728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25.261267605633801</v>
      </c>
      <c r="I1004" s="67">
        <f t="shared" si="96"/>
        <v>27.065643863179073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25.252763819095481</v>
      </c>
      <c r="I1005" s="67">
        <f t="shared" si="96"/>
        <v>27.056532663316585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25.244277108433735</v>
      </c>
      <c r="I1006" s="67">
        <f t="shared" si="96"/>
        <v>27.047439759036145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25.235807422266799</v>
      </c>
      <c r="I1007" s="67">
        <f t="shared" si="96"/>
        <v>27.038365095285858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25.22735470941884</v>
      </c>
      <c r="I1008" s="67">
        <f t="shared" si="96"/>
        <v>27.029308617234474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25.218918918918924</v>
      </c>
      <c r="I1009" s="67">
        <f t="shared" si="96"/>
        <v>27.020270270270274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25.210499999999996</v>
      </c>
      <c r="I1010" s="67">
        <f t="shared" si="96"/>
        <v>27.011249999999997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25.185314685314683</v>
      </c>
      <c r="I1011" s="67">
        <f t="shared" si="96"/>
        <v>26.98426573426573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25.16017964071856</v>
      </c>
      <c r="I1012" s="67">
        <f t="shared" si="96"/>
        <v>26.957335329341316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25.135094715852439</v>
      </c>
      <c r="I1013" s="67">
        <f t="shared" si="96"/>
        <v>26.930458624127613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25.110059760956172</v>
      </c>
      <c r="I1014" s="67">
        <f t="shared" si="96"/>
        <v>26.903635458167329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25.085074626865666</v>
      </c>
      <c r="I1015" s="67">
        <f t="shared" si="96"/>
        <v>26.876865671641784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25.060139165009936</v>
      </c>
      <c r="I1016" s="67">
        <f t="shared" si="96"/>
        <v>26.850149105367787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25.035253227408141</v>
      </c>
      <c r="I1017" s="67">
        <f t="shared" si="96"/>
        <v>26.823485600794438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25.010416666666664</v>
      </c>
      <c r="I1018" s="67">
        <f t="shared" si="96"/>
        <v>26.796874999999996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24.985629335976213</v>
      </c>
      <c r="I1019" s="67">
        <f t="shared" si="96"/>
        <v>26.7703171456888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24.960891089108909</v>
      </c>
      <c r="I1020" s="67">
        <f t="shared" si="96"/>
        <v>26.743811881188119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24.936201780415427</v>
      </c>
      <c r="I1021" s="67">
        <f t="shared" si="96"/>
        <v>26.717359050445101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24.911561264822133</v>
      </c>
      <c r="I1022" s="67">
        <f t="shared" si="96"/>
        <v>26.690958498023711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24.886969397828231</v>
      </c>
      <c r="I1023" s="67">
        <f t="shared" si="96"/>
        <v>26.664610069101677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24.86242603550296</v>
      </c>
      <c r="I1024" s="67">
        <f t="shared" si="96"/>
        <v>26.638313609467456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24.837931034482761</v>
      </c>
      <c r="I1025" s="67">
        <f t="shared" si="96"/>
        <v>26.612068965517242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24.8134842519685</v>
      </c>
      <c r="I1026" s="67">
        <f t="shared" si="96"/>
        <v>26.585875984251963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24.789085545722713</v>
      </c>
      <c r="I1027" s="67">
        <f t="shared" si="96"/>
        <v>26.559734513274336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24.764734774066795</v>
      </c>
      <c r="I1028" s="67">
        <f t="shared" si="96"/>
        <v>26.533644400785853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24.740431795878308</v>
      </c>
      <c r="I1029" s="67">
        <f t="shared" si="96"/>
        <v>26.507605495583903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24.716176470588238</v>
      </c>
      <c r="I1030" s="67">
        <f t="shared" si="96"/>
        <v>26.481617647058826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24.691968658178258</v>
      </c>
      <c r="I1031" s="67">
        <f t="shared" si="96"/>
        <v>26.455680705190989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24.667808219178081</v>
      </c>
      <c r="I1032" s="67">
        <f t="shared" si="96"/>
        <v>26.429794520547944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24.643695014662754</v>
      </c>
      <c r="I1033" s="67">
        <f t="shared" si="96"/>
        <v>26.40395894428152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24.61962890625</v>
      </c>
      <c r="I1034" s="67">
        <f t="shared" si="96"/>
        <v>26.378173828125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24.595609756097559</v>
      </c>
      <c r="I1035" s="67">
        <f t="shared" ref="I1035:I1090" si="102">$I$7*J1035</f>
        <v>26.352439024390243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24.571637426900583</v>
      </c>
      <c r="I1036" s="67">
        <f t="shared" si="102"/>
        <v>26.326754385964911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24.547711781888992</v>
      </c>
      <c r="I1037" s="67">
        <f t="shared" si="102"/>
        <v>26.301119766309636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24.5238326848249</v>
      </c>
      <c r="I1038" s="67">
        <f t="shared" si="102"/>
        <v>26.275535019455248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24.499999999999996</v>
      </c>
      <c r="I1039" s="67">
        <f t="shared" si="102"/>
        <v>26.249999999999996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24.476213592233009</v>
      </c>
      <c r="I1040" s="67">
        <f t="shared" si="102"/>
        <v>26.224514563106794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24.452473326867118</v>
      </c>
      <c r="I1041" s="67">
        <f t="shared" si="102"/>
        <v>26.199078564500482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24.428779069767437</v>
      </c>
      <c r="I1042" s="67">
        <f t="shared" si="102"/>
        <v>26.173691860465109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24.40513068731849</v>
      </c>
      <c r="I1043" s="67">
        <f t="shared" si="102"/>
        <v>26.148354307841238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24.381528046421661</v>
      </c>
      <c r="I1044" s="67">
        <f t="shared" si="102"/>
        <v>26.123065764023206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24.357971014492755</v>
      </c>
      <c r="I1045" s="67">
        <f t="shared" si="102"/>
        <v>26.097826086956523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24.334459459459456</v>
      </c>
      <c r="I1046" s="67">
        <f t="shared" si="102"/>
        <v>26.07263513513513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24.310993249758919</v>
      </c>
      <c r="I1047" s="67">
        <f t="shared" si="102"/>
        <v>26.04749276759884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24.287572254335259</v>
      </c>
      <c r="I1048" s="67">
        <f t="shared" si="102"/>
        <v>26.022398843930635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24.264196342637149</v>
      </c>
      <c r="I1049" s="67">
        <f t="shared" si="102"/>
        <v>25.997353224254088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24.240865384615386</v>
      </c>
      <c r="I1050" s="67">
        <f t="shared" si="102"/>
        <v>25.97235576923077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24.217579250720462</v>
      </c>
      <c r="I1051" s="67">
        <f t="shared" si="102"/>
        <v>25.947406340057636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24.194337811900191</v>
      </c>
      <c r="I1052" s="67">
        <f t="shared" si="102"/>
        <v>25.922504798464491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24.171140939597315</v>
      </c>
      <c r="I1053" s="67">
        <f t="shared" si="102"/>
        <v>25.89765100671141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24.147988505747126</v>
      </c>
      <c r="I1054" s="67">
        <f t="shared" si="102"/>
        <v>25.872844827586206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24.124880382775117</v>
      </c>
      <c r="I1055" s="67">
        <f t="shared" si="102"/>
        <v>25.84808612440191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24.101816443594647</v>
      </c>
      <c r="I1056" s="67">
        <f t="shared" si="102"/>
        <v>25.823374760994263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24.078796561604584</v>
      </c>
      <c r="I1057" s="67">
        <f t="shared" si="102"/>
        <v>25.798710601719197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24.055820610687022</v>
      </c>
      <c r="I1058" s="67">
        <f t="shared" si="102"/>
        <v>25.774093511450378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24.032888465204955</v>
      </c>
      <c r="I1059" s="67">
        <f t="shared" si="102"/>
        <v>25.749523355576738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24.009999999999998</v>
      </c>
      <c r="I1060" s="67">
        <f t="shared" si="102"/>
        <v>25.724999999999998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23.987155090390104</v>
      </c>
      <c r="I1061" s="67">
        <f t="shared" si="102"/>
        <v>25.700523311132255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23.964353612167297</v>
      </c>
      <c r="I1062" s="67">
        <f t="shared" si="102"/>
        <v>25.676093155893533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23.941595441595439</v>
      </c>
      <c r="I1063" s="67">
        <f t="shared" si="102"/>
        <v>25.6517094017094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23.918880455407969</v>
      </c>
      <c r="I1064" s="67">
        <f t="shared" si="102"/>
        <v>25.627371916508537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23.896208530805684</v>
      </c>
      <c r="I1065" s="67">
        <f t="shared" si="102"/>
        <v>25.603080568720376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23.873579545454543</v>
      </c>
      <c r="I1066" s="67">
        <f t="shared" si="102"/>
        <v>25.578835227272727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23.850993377483441</v>
      </c>
      <c r="I1067" s="67">
        <f t="shared" si="102"/>
        <v>25.554635761589402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23.828449905482042</v>
      </c>
      <c r="I1068" s="67">
        <f t="shared" si="102"/>
        <v>25.530482041587902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23.80594900849858</v>
      </c>
      <c r="I1069" s="67">
        <f t="shared" si="102"/>
        <v>25.506373937677051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23.783490566037734</v>
      </c>
      <c r="I1070" s="67">
        <f t="shared" si="102"/>
        <v>25.482311320754718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23.761074458058435</v>
      </c>
      <c r="I1071" s="67">
        <f t="shared" si="102"/>
        <v>25.458294062205464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23.738700564971751</v>
      </c>
      <c r="I1072" s="67">
        <f t="shared" si="102"/>
        <v>25.434322033898304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23.716368767638759</v>
      </c>
      <c r="I1073" s="67">
        <f t="shared" si="102"/>
        <v>25.410395108184385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23.694078947368418</v>
      </c>
      <c r="I1074" s="67">
        <f t="shared" si="102"/>
        <v>25.386513157894733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23.671830985915491</v>
      </c>
      <c r="I1075" s="67">
        <f t="shared" si="102"/>
        <v>25.362676056338024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23.649624765478421</v>
      </c>
      <c r="I1076" s="67">
        <f t="shared" si="102"/>
        <v>25.338883677298309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23.627460168697283</v>
      </c>
      <c r="I1077" s="67">
        <f t="shared" si="102"/>
        <v>25.315135895032803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23.605337078651683</v>
      </c>
      <c r="I1078" s="67">
        <f t="shared" si="102"/>
        <v>25.291432584269661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23.583255378858745</v>
      </c>
      <c r="I1079" s="67">
        <f t="shared" si="102"/>
        <v>25.267773620205798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23.56121495327103</v>
      </c>
      <c r="I1080" s="67">
        <f t="shared" si="102"/>
        <v>25.244158878504674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23.53921568627451</v>
      </c>
      <c r="I1081" s="67">
        <f t="shared" si="102"/>
        <v>25.22058823529412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23.517257462686562</v>
      </c>
      <c r="I1082" s="67">
        <f t="shared" si="102"/>
        <v>25.197061567164173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23.495340167753959</v>
      </c>
      <c r="I1083" s="67">
        <f t="shared" si="102"/>
        <v>25.173578751164957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23.473463687150836</v>
      </c>
      <c r="I1084" s="67">
        <f t="shared" si="102"/>
        <v>25.150139664804467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23.451627906976746</v>
      </c>
      <c r="I1085" s="67">
        <f t="shared" si="102"/>
        <v>25.126744186046512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23.429832713754646</v>
      </c>
      <c r="I1086" s="67">
        <f t="shared" si="102"/>
        <v>25.103392193308551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23.408077994428968</v>
      </c>
      <c r="I1087" s="67">
        <f t="shared" si="102"/>
        <v>25.080083565459606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23.386363636363633</v>
      </c>
      <c r="I1088" s="67">
        <f t="shared" si="102"/>
        <v>25.05681818181818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23.364689527340129</v>
      </c>
      <c r="I1089" s="67">
        <f t="shared" si="102"/>
        <v>25.033595922150138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23.343055555555555</v>
      </c>
      <c r="I1090" s="67">
        <f t="shared" si="102"/>
        <v>25.010416666666664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2025-06-16T10:35:00Z</dcterms:modified>
</cp:coreProperties>
</file>